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g1\Desktop\Цыганенко\ПРЕДПРИНИМАТЕЛЬСТВО\Муниципальная программа\Внесение изменений в соответствие решением Думы №288\"/>
    </mc:Choice>
  </mc:AlternateContent>
  <xr:revisionPtr revIDLastSave="0" documentId="13_ncr:1_{AFEEDF27-63DD-41F3-B3E3-76A3040C283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Форма 1" sheetId="1" r:id="rId1"/>
  </sheets>
  <definedNames>
    <definedName name="_xlnm.Print_Area" localSheetId="0">'Форма 1'!$A$1:$K$295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2" i="1" l="1"/>
  <c r="H110" i="1"/>
  <c r="H50" i="1"/>
  <c r="H47" i="1" s="1"/>
  <c r="K293" i="1"/>
  <c r="J23" i="1"/>
  <c r="I23" i="1"/>
  <c r="J123" i="1"/>
  <c r="K282" i="1" l="1"/>
  <c r="K278" i="1"/>
  <c r="J278" i="1"/>
  <c r="K276" i="1"/>
  <c r="K272" i="1"/>
  <c r="J272" i="1"/>
  <c r="K270" i="1"/>
  <c r="J270" i="1"/>
  <c r="K266" i="1"/>
  <c r="J266" i="1"/>
  <c r="K264" i="1"/>
  <c r="J264" i="1"/>
  <c r="K260" i="1"/>
  <c r="J260" i="1"/>
  <c r="I290" i="1"/>
  <c r="I287" i="1"/>
  <c r="I284" i="1" s="1"/>
  <c r="I278" i="1"/>
  <c r="I272" i="1"/>
  <c r="I266" i="1"/>
  <c r="I260" i="1"/>
  <c r="I258" i="1"/>
  <c r="I254" i="1"/>
  <c r="I248" i="1"/>
  <c r="I242" i="1"/>
  <c r="I236" i="1"/>
  <c r="I230" i="1"/>
  <c r="I224" i="1"/>
  <c r="I218" i="1"/>
  <c r="I215" i="1"/>
  <c r="I206" i="1"/>
  <c r="I200" i="1"/>
  <c r="I194" i="1"/>
  <c r="I188" i="1"/>
  <c r="I185" i="1"/>
  <c r="I182" i="1" s="1"/>
  <c r="I164" i="1"/>
  <c r="J119" i="1"/>
  <c r="J117" i="1"/>
  <c r="J113" i="1"/>
  <c r="I123" i="1"/>
  <c r="I119" i="1"/>
  <c r="I117" i="1"/>
  <c r="I113" i="1"/>
  <c r="I104" i="1"/>
  <c r="I140" i="1"/>
  <c r="I137" i="1" s="1"/>
  <c r="J140" i="1"/>
  <c r="J137" i="1" s="1"/>
  <c r="I143" i="1"/>
  <c r="J143" i="1"/>
  <c r="H68" i="1"/>
  <c r="H131" i="1"/>
  <c r="H65" i="1" s="1"/>
  <c r="H113" i="1"/>
  <c r="H119" i="1"/>
  <c r="H125" i="1"/>
  <c r="I125" i="1"/>
  <c r="J125" i="1"/>
  <c r="I131" i="1"/>
  <c r="J131" i="1"/>
  <c r="D136" i="1"/>
  <c r="F135" i="1"/>
  <c r="E135" i="1"/>
  <c r="D135" i="1" s="1"/>
  <c r="D134" i="1"/>
  <c r="D133" i="1"/>
  <c r="D132" i="1"/>
  <c r="G131" i="1"/>
  <c r="F131" i="1"/>
  <c r="E131" i="1"/>
  <c r="D130" i="1"/>
  <c r="F129" i="1"/>
  <c r="E129" i="1"/>
  <c r="D129" i="1"/>
  <c r="D128" i="1"/>
  <c r="D127" i="1"/>
  <c r="D126" i="1"/>
  <c r="G125" i="1"/>
  <c r="F125" i="1"/>
  <c r="E125" i="1"/>
  <c r="D124" i="1"/>
  <c r="F123" i="1"/>
  <c r="E123" i="1"/>
  <c r="D122" i="1"/>
  <c r="D121" i="1"/>
  <c r="D120" i="1"/>
  <c r="G119" i="1"/>
  <c r="F119" i="1"/>
  <c r="E119" i="1"/>
  <c r="D118" i="1"/>
  <c r="F117" i="1"/>
  <c r="E117" i="1"/>
  <c r="D116" i="1"/>
  <c r="D115" i="1"/>
  <c r="D114" i="1"/>
  <c r="G113" i="1"/>
  <c r="F113" i="1"/>
  <c r="E113" i="1"/>
  <c r="D117" i="1" l="1"/>
  <c r="D125" i="1"/>
  <c r="I212" i="1"/>
  <c r="D119" i="1"/>
  <c r="D123" i="1"/>
  <c r="D113" i="1"/>
  <c r="D131" i="1"/>
  <c r="H140" i="1" l="1"/>
  <c r="H137" i="1" s="1"/>
  <c r="H143" i="1"/>
  <c r="G104" i="1"/>
  <c r="G80" i="1"/>
  <c r="G68" i="1" s="1"/>
  <c r="G56" i="1"/>
  <c r="G44" i="1"/>
  <c r="K185" i="1"/>
  <c r="K182" i="1" s="1"/>
  <c r="K290" i="1"/>
  <c r="J290" i="1"/>
  <c r="K288" i="1"/>
  <c r="J288" i="1"/>
  <c r="K284" i="1"/>
  <c r="J284" i="1"/>
  <c r="G140" i="1"/>
  <c r="G137" i="1" s="1"/>
  <c r="G143" i="1"/>
  <c r="G20" i="1"/>
  <c r="G23" i="1"/>
  <c r="K258" i="1"/>
  <c r="J258" i="1"/>
  <c r="K254" i="1"/>
  <c r="J254" i="1"/>
  <c r="K248" i="1"/>
  <c r="J248" i="1"/>
  <c r="K242" i="1"/>
  <c r="J242" i="1"/>
  <c r="J239" i="1"/>
  <c r="J215" i="1" s="1"/>
  <c r="K236" i="1"/>
  <c r="K230" i="1"/>
  <c r="J230" i="1"/>
  <c r="K224" i="1"/>
  <c r="J224" i="1"/>
  <c r="K218" i="1"/>
  <c r="J218" i="1"/>
  <c r="K215" i="1"/>
  <c r="K206" i="1"/>
  <c r="J206" i="1"/>
  <c r="K200" i="1"/>
  <c r="J200" i="1"/>
  <c r="K194" i="1"/>
  <c r="J194" i="1"/>
  <c r="K188" i="1"/>
  <c r="J188" i="1"/>
  <c r="J185" i="1"/>
  <c r="J182" i="1" s="1"/>
  <c r="K170" i="1"/>
  <c r="K167" i="1" s="1"/>
  <c r="K164" i="1" s="1"/>
  <c r="J170" i="1"/>
  <c r="J164" i="1"/>
  <c r="I158" i="1" l="1"/>
  <c r="I161" i="1" s="1"/>
  <c r="D140" i="1"/>
  <c r="D137" i="1" s="1"/>
  <c r="J236" i="1"/>
  <c r="J212" i="1" s="1"/>
  <c r="J158" i="1" s="1"/>
  <c r="J161" i="1" s="1"/>
  <c r="K212" i="1"/>
  <c r="K158" i="1" s="1"/>
  <c r="K161" i="1" s="1"/>
  <c r="H38" i="1"/>
  <c r="I38" i="1"/>
  <c r="J38" i="1"/>
  <c r="G38" i="1"/>
  <c r="G47" i="1"/>
  <c r="D64" i="1"/>
  <c r="D63" i="1"/>
  <c r="D62" i="1"/>
  <c r="D61" i="1"/>
  <c r="D60" i="1"/>
  <c r="J59" i="1"/>
  <c r="I59" i="1"/>
  <c r="H59" i="1"/>
  <c r="G59" i="1"/>
  <c r="E59" i="1"/>
  <c r="F38" i="1"/>
  <c r="G11" i="1" l="1"/>
  <c r="D59" i="1"/>
  <c r="H17" i="1" l="1"/>
  <c r="F17" i="1"/>
  <c r="G17" i="1"/>
  <c r="I17" i="1"/>
  <c r="J17" i="1"/>
  <c r="E17" i="1"/>
  <c r="F23" i="1"/>
  <c r="E23" i="1"/>
  <c r="F35" i="1"/>
  <c r="H35" i="1"/>
  <c r="I35" i="1"/>
  <c r="J35" i="1"/>
  <c r="E35" i="1"/>
  <c r="F41" i="1"/>
  <c r="G41" i="1"/>
  <c r="H41" i="1"/>
  <c r="I41" i="1"/>
  <c r="J41" i="1"/>
  <c r="E41" i="1"/>
  <c r="F53" i="1"/>
  <c r="G53" i="1"/>
  <c r="H53" i="1"/>
  <c r="I53" i="1"/>
  <c r="J53" i="1"/>
  <c r="E53" i="1"/>
  <c r="E65" i="1"/>
  <c r="F71" i="1"/>
  <c r="G71" i="1"/>
  <c r="H71" i="1"/>
  <c r="I71" i="1"/>
  <c r="J71" i="1"/>
  <c r="E71" i="1"/>
  <c r="G77" i="1"/>
  <c r="E77" i="1"/>
  <c r="G89" i="1"/>
  <c r="E89" i="1"/>
  <c r="E99" i="1"/>
  <c r="G95" i="1"/>
  <c r="H95" i="1"/>
  <c r="I95" i="1"/>
  <c r="J95" i="1"/>
  <c r="E95" i="1"/>
  <c r="F101" i="1"/>
  <c r="G101" i="1"/>
  <c r="H101" i="1"/>
  <c r="I101" i="1"/>
  <c r="J101" i="1"/>
  <c r="E101" i="1"/>
  <c r="F111" i="1"/>
  <c r="G69" i="1"/>
  <c r="G15" i="1" s="1"/>
  <c r="H111" i="1"/>
  <c r="I111" i="1"/>
  <c r="J111" i="1"/>
  <c r="F107" i="1"/>
  <c r="G107" i="1"/>
  <c r="H107" i="1"/>
  <c r="I107" i="1"/>
  <c r="J107" i="1"/>
  <c r="E111" i="1"/>
  <c r="E107" i="1"/>
  <c r="G83" i="1"/>
  <c r="H83" i="1"/>
  <c r="I83" i="1"/>
  <c r="J83" i="1"/>
  <c r="E83" i="1"/>
  <c r="D12" i="1"/>
  <c r="D13" i="1"/>
  <c r="D16" i="1"/>
  <c r="D18" i="1"/>
  <c r="D19" i="1"/>
  <c r="D20" i="1"/>
  <c r="D21" i="1"/>
  <c r="D22" i="1"/>
  <c r="D24" i="1"/>
  <c r="D25" i="1"/>
  <c r="D27" i="1"/>
  <c r="D28" i="1"/>
  <c r="D29" i="1"/>
  <c r="D30" i="1"/>
  <c r="D31" i="1"/>
  <c r="D32" i="1"/>
  <c r="D33" i="1"/>
  <c r="D34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4" i="1"/>
  <c r="D55" i="1"/>
  <c r="D56" i="1"/>
  <c r="D57" i="1"/>
  <c r="D58" i="1"/>
  <c r="D66" i="1"/>
  <c r="D67" i="1"/>
  <c r="D70" i="1"/>
  <c r="D72" i="1"/>
  <c r="D73" i="1"/>
  <c r="D74" i="1"/>
  <c r="D75" i="1"/>
  <c r="D76" i="1"/>
  <c r="D78" i="1"/>
  <c r="D79" i="1"/>
  <c r="D81" i="1"/>
  <c r="D82" i="1"/>
  <c r="D84" i="1"/>
  <c r="D85" i="1"/>
  <c r="D87" i="1"/>
  <c r="D88" i="1"/>
  <c r="D90" i="1"/>
  <c r="D91" i="1"/>
  <c r="D93" i="1"/>
  <c r="D94" i="1"/>
  <c r="D96" i="1"/>
  <c r="D97" i="1"/>
  <c r="D100" i="1"/>
  <c r="D102" i="1"/>
  <c r="D103" i="1"/>
  <c r="D104" i="1"/>
  <c r="D105" i="1"/>
  <c r="D106" i="1"/>
  <c r="D108" i="1"/>
  <c r="D109" i="1"/>
  <c r="D110" i="1"/>
  <c r="D112" i="1"/>
  <c r="D69" i="1" l="1"/>
  <c r="D15" i="1" s="1"/>
  <c r="D17" i="1"/>
  <c r="D53" i="1"/>
  <c r="D111" i="1"/>
  <c r="E11" i="1"/>
  <c r="E14" i="1" s="1"/>
  <c r="D107" i="1"/>
  <c r="D101" i="1"/>
  <c r="D41" i="1"/>
  <c r="D71" i="1"/>
  <c r="D35" i="1"/>
  <c r="J89" i="1" l="1"/>
  <c r="I89" i="1"/>
  <c r="H89" i="1"/>
  <c r="J77" i="1" l="1"/>
  <c r="J65" i="1" s="1"/>
  <c r="J68" i="1"/>
  <c r="J14" i="1" s="1"/>
  <c r="J11" i="1" s="1"/>
  <c r="I77" i="1"/>
  <c r="I65" i="1" s="1"/>
  <c r="I68" i="1"/>
  <c r="I14" i="1" s="1"/>
  <c r="I11" i="1" s="1"/>
  <c r="H77" i="1"/>
  <c r="F68" i="1"/>
  <c r="D89" i="1"/>
  <c r="D92" i="1"/>
  <c r="D80" i="1"/>
  <c r="D86" i="1"/>
  <c r="F83" i="1"/>
  <c r="D83" i="1" s="1"/>
  <c r="D99" i="1"/>
  <c r="F95" i="1"/>
  <c r="D95" i="1" s="1"/>
  <c r="D98" i="1"/>
  <c r="D26" i="1"/>
  <c r="D23" i="1"/>
  <c r="H14" i="1" l="1"/>
  <c r="H11" i="1" s="1"/>
  <c r="D77" i="1"/>
  <c r="D68" i="1"/>
  <c r="F65" i="1"/>
  <c r="F11" i="1" l="1"/>
  <c r="D11" i="1" s="1"/>
  <c r="D65" i="1"/>
  <c r="F14" i="1" l="1"/>
  <c r="D14" i="1" s="1"/>
</calcChain>
</file>

<file path=xl/sharedStrings.xml><?xml version="1.0" encoding="utf-8"?>
<sst xmlns="http://schemas.openxmlformats.org/spreadsheetml/2006/main" count="329" uniqueCount="61">
  <si>
    <t>Наименование мероприятия/Источники расходов на финансирование</t>
  </si>
  <si>
    <t>Ответственный исполнитель мероприятия</t>
  </si>
  <si>
    <t>Объем расходов на выполнение мероприятия за счет всех источников, тыс. рублей</t>
  </si>
  <si>
    <t>всего</t>
  </si>
  <si>
    <t>2022 год</t>
  </si>
  <si>
    <t>2023 год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</si>
  <si>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</si>
  <si>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</si>
  <si>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</si>
  <si>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</si>
  <si>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</si>
  <si>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</si>
  <si>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№</t>
  </si>
  <si>
    <t>2024 год</t>
  </si>
  <si>
    <t>2025 год</t>
  </si>
  <si>
    <t>2026 год</t>
  </si>
  <si>
    <t>2027 год</t>
  </si>
  <si>
    <t>Мероприятие 1. Создание и (или)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</t>
  </si>
  <si>
    <t xml:space="preserve">Мероприятие 3. Создание благоприятных условий для безприпятственного доступа туристов к туристическим ресурсам,  организация и проведение мероприятий в сфере туризма </t>
  </si>
  <si>
    <t>Приложение 4</t>
  </si>
  <si>
    <t>Номера целевых показателей, на достижения которых направлены мероприятия</t>
  </si>
  <si>
    <t>1.1.1., 1.1.2., 1.1.3, 1.1.4.</t>
  </si>
  <si>
    <t>3.3.1., 3.3.2., 3.3.3.</t>
  </si>
  <si>
    <t>Мероприятие 1.1. Создание  и (или) обеспечение деятельности организаций, образующих инфраструктуру поддержки малого и среднего предпринимательства</t>
  </si>
  <si>
    <t>Мероприятие 1.2. Пропаганда и популяризация предпринимательской деятельности</t>
  </si>
  <si>
    <t>Мероприятие 2.1. Определение рыночной стоимости права на заключение договора и размера годовой платы по договору, предусмтривающий размещение нестационарного торгового объекта</t>
  </si>
  <si>
    <t xml:space="preserve">Мероприятие 3.4. Создание аудиогида по Первоуральску </t>
  </si>
  <si>
    <t>Мероприятие 3.5. Форум "Я живу на Чусовой"</t>
  </si>
  <si>
    <t>Мероприятие 3.7. Знаки туристической навигации</t>
  </si>
  <si>
    <t>Мероприятие 3.6.  Услуги по перевозке туристов (перевозка туристов между горнолыжными комплексами)</t>
  </si>
  <si>
    <t>Мероприятие 3.2.  Приобретение выставочного оборудования</t>
  </si>
  <si>
    <t>Мероприятие 3.3.Участие в выставках, фестивалях</t>
  </si>
  <si>
    <t>Мероприятие 3.1. Изготовление печатной продукции, направленной на продвижение и демонстрацию туристского потенциала города</t>
  </si>
  <si>
    <t>Мероприятие 2. Создание условий для развития сферы потребительского рынка, расширение рынка сельскохозяйственной продукции, организация мероприятий и конкурсов, направленных на развитие торговой деятельности</t>
  </si>
  <si>
    <t>Мероприятие 2.2.  Организация мест для реализации сельскохозяйственной продукции</t>
  </si>
  <si>
    <t>Мероприятие 2.3.  Организация ярмарки</t>
  </si>
  <si>
    <t>2.2.3.</t>
  </si>
  <si>
    <t>3.3.3.</t>
  </si>
  <si>
    <t>1.1.1., 1.1.2., 1.1.3., 1.1.4.</t>
  </si>
  <si>
    <t>2.2.4.</t>
  </si>
  <si>
    <t>2.2.1., 2.2.2.</t>
  </si>
  <si>
    <t>2.2.1., 2.2.2., 2.2.3., 2.2.4.</t>
  </si>
  <si>
    <t>Мероприятие 2.4.  Демонтаж нестационарных объектов, иных незаконных и самовольных зданий, сооружений</t>
  </si>
  <si>
    <t>3.3.1., 3.3.3.</t>
  </si>
  <si>
    <t>Форма 2</t>
  </si>
  <si>
    <t>Объем финансирования муниципальной программы, 
тыс. рублей</t>
  </si>
  <si>
    <t>Текущий год</t>
  </si>
  <si>
    <t>1-е полугодие</t>
  </si>
  <si>
    <t>Девять месяцев</t>
  </si>
  <si>
    <t>Форма 1</t>
  </si>
  <si>
    <t>Мероприятие 4.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</si>
  <si>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Мероприятие 4.1.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</si>
  <si>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к постановлению Администрации муниципального округа Первоуральск                         от                   №</t>
  </si>
  <si>
    <r>
      <rPr>
        <b/>
        <sz val="12"/>
        <color theme="1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МУНИЦИПАЛЬНОГО ОКРУГА ПЕРВОУРАЛЬСК НА 2022-2027 ГОДЫ"</t>
    </r>
  </si>
  <si>
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МУНИЦИАПЛЬНОГО ОКРУГА ПЕРВОУРАЛЬСК НА 2022-2027 ГОДЫ"
на текущий финансовый год
с разбивкой по отчетным периодам</t>
  </si>
  <si>
    <t>Администрация муниципального округа Первоуральск</t>
  </si>
  <si>
    <t>Мероприятие 3.8. Создание видеоролика</t>
  </si>
  <si>
    <t>Мероприятие 3.9. Обустройство туристического центра города</t>
  </si>
  <si>
    <t>Мероприятие 3.10. Организация стоянок на реке Чусовой</t>
  </si>
  <si>
    <t>Мероприятие 3.11. Геодезические и инженерно-геологические изыскания</t>
  </si>
  <si>
    <t>3.3.1., 3.3.2.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</si>
</sst>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2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/>
    <xf numFmtId="1" fontId="5" fillId="0" borderId="1" xfId="0" applyNumberFormat="1" applyFont="1" applyBorder="1" applyAlignment="1">
      <alignment horizontal="left" vertical="top" wrapText="1" indent="2"/>
    </xf>
    <xf numFmtId="0" fontId="4" fillId="0" borderId="0" xfId="0" applyFont="1" applyFill="1"/>
    <xf numFmtId="2" fontId="5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1" fontId="5" fillId="0" borderId="0" xfId="0" applyNumberFormat="1" applyFont="1" applyBorder="1" applyAlignment="1">
      <alignment horizontal="left" vertical="top" wrapText="1" indent="2"/>
    </xf>
    <xf numFmtId="0" fontId="5" fillId="0" borderId="0" xfId="0" applyFont="1" applyBorder="1" applyAlignment="1">
      <alignment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Alignment="1">
      <alignment vertical="top"/>
    </xf>
    <xf numFmtId="14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5"/>
  <sheetViews>
    <sheetView tabSelected="1" view="pageBreakPreview" topLeftCell="A274" zoomScale="90" zoomScaleNormal="90" zoomScaleSheetLayoutView="90" workbookViewId="0">
      <selection activeCell="K280" sqref="K280"/>
    </sheetView>
  </sheetViews>
  <sheetFormatPr defaultColWidth="9.140625" defaultRowHeight="12.75" x14ac:dyDescent="0.2"/>
  <cols>
    <col min="1" max="1" width="9.140625" style="4"/>
    <col min="2" max="2" width="32.28515625" style="4" customWidth="1"/>
    <col min="3" max="3" width="16.42578125" style="4" customWidth="1"/>
    <col min="4" max="4" width="11" style="4" customWidth="1"/>
    <col min="5" max="5" width="12.5703125" style="4" bestFit="1" customWidth="1"/>
    <col min="6" max="6" width="13" style="18" bestFit="1" customWidth="1"/>
    <col min="7" max="7" width="12.5703125" style="18" bestFit="1" customWidth="1"/>
    <col min="8" max="8" width="11.85546875" style="18" customWidth="1"/>
    <col min="9" max="9" width="9.85546875" style="18" customWidth="1"/>
    <col min="10" max="10" width="12.140625" style="18" customWidth="1"/>
    <col min="11" max="11" width="20.140625" style="47" customWidth="1"/>
    <col min="12" max="12" width="2.85546875" style="4" customWidth="1"/>
    <col min="13" max="16384" width="9.140625" style="4"/>
  </cols>
  <sheetData>
    <row r="1" spans="1:11" ht="18" x14ac:dyDescent="0.2">
      <c r="A1" s="1"/>
      <c r="B1" s="1"/>
      <c r="C1" s="2"/>
      <c r="D1" s="3"/>
      <c r="E1" s="3"/>
      <c r="F1" s="27"/>
      <c r="G1" s="30"/>
      <c r="J1" s="35"/>
      <c r="K1" s="45"/>
    </row>
    <row r="2" spans="1:11" ht="18" x14ac:dyDescent="0.2">
      <c r="A2" s="1"/>
      <c r="B2" s="1"/>
      <c r="C2" s="2"/>
      <c r="D2" s="3"/>
      <c r="E2" s="3"/>
      <c r="F2" s="27"/>
      <c r="G2" s="30"/>
      <c r="I2" s="68" t="s">
        <v>19</v>
      </c>
      <c r="J2" s="68"/>
      <c r="K2" s="68"/>
    </row>
    <row r="3" spans="1:11" ht="61.5" customHeight="1" x14ac:dyDescent="0.2">
      <c r="A3" s="2"/>
      <c r="B3" s="1"/>
      <c r="C3" s="1"/>
      <c r="D3" s="1"/>
      <c r="E3" s="1"/>
      <c r="F3" s="28"/>
      <c r="G3" s="28"/>
      <c r="I3" s="69" t="s">
        <v>52</v>
      </c>
      <c r="J3" s="69"/>
      <c r="K3" s="69"/>
    </row>
    <row r="4" spans="1:11" ht="61.5" customHeight="1" x14ac:dyDescent="0.2">
      <c r="A4" s="2" t="s">
        <v>49</v>
      </c>
      <c r="B4" s="1"/>
      <c r="C4" s="1"/>
      <c r="D4" s="1"/>
      <c r="E4" s="1"/>
      <c r="F4" s="28"/>
      <c r="G4" s="28"/>
      <c r="J4" s="36"/>
      <c r="K4" s="46"/>
    </row>
    <row r="5" spans="1:11" ht="18" x14ac:dyDescent="0.2">
      <c r="A5" s="2"/>
      <c r="B5" s="20"/>
      <c r="C5" s="20"/>
      <c r="D5" s="20"/>
      <c r="E5" s="20"/>
      <c r="F5" s="29"/>
      <c r="G5" s="29"/>
      <c r="J5" s="35"/>
    </row>
    <row r="6" spans="1:11" ht="57.75" customHeight="1" x14ac:dyDescent="0.2">
      <c r="A6" s="5"/>
      <c r="B6" s="60" t="s">
        <v>53</v>
      </c>
      <c r="C6" s="60"/>
      <c r="D6" s="60"/>
      <c r="E6" s="60"/>
      <c r="F6" s="60"/>
      <c r="G6" s="60"/>
      <c r="H6" s="60"/>
      <c r="I6" s="60"/>
      <c r="J6" s="60"/>
      <c r="K6" s="48"/>
    </row>
    <row r="7" spans="1:11" ht="18" x14ac:dyDescent="0.2">
      <c r="A7" s="5"/>
      <c r="B7" s="57"/>
      <c r="C7" s="57"/>
      <c r="D7" s="57"/>
      <c r="E7" s="57"/>
      <c r="F7" s="57"/>
      <c r="G7" s="57"/>
    </row>
    <row r="8" spans="1:11" ht="36.75" customHeight="1" x14ac:dyDescent="0.2">
      <c r="A8" s="58" t="s">
        <v>12</v>
      </c>
      <c r="B8" s="58" t="s">
        <v>0</v>
      </c>
      <c r="C8" s="58" t="s">
        <v>1</v>
      </c>
      <c r="D8" s="58" t="s">
        <v>2</v>
      </c>
      <c r="E8" s="58"/>
      <c r="F8" s="58"/>
      <c r="G8" s="58"/>
      <c r="H8" s="58"/>
      <c r="I8" s="58"/>
      <c r="J8" s="58"/>
      <c r="K8" s="56" t="s">
        <v>20</v>
      </c>
    </row>
    <row r="9" spans="1:11" ht="42" customHeight="1" x14ac:dyDescent="0.2">
      <c r="A9" s="58"/>
      <c r="B9" s="58"/>
      <c r="C9" s="58"/>
      <c r="D9" s="26" t="s">
        <v>3</v>
      </c>
      <c r="E9" s="26" t="s">
        <v>4</v>
      </c>
      <c r="F9" s="12" t="s">
        <v>5</v>
      </c>
      <c r="G9" s="22" t="s">
        <v>13</v>
      </c>
      <c r="H9" s="22" t="s">
        <v>14</v>
      </c>
      <c r="I9" s="12" t="s">
        <v>15</v>
      </c>
      <c r="J9" s="12" t="s">
        <v>16</v>
      </c>
      <c r="K9" s="56"/>
    </row>
    <row r="10" spans="1:11" ht="15" x14ac:dyDescent="0.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12">
        <v>6</v>
      </c>
      <c r="G10" s="22">
        <v>7</v>
      </c>
      <c r="H10" s="22">
        <v>8</v>
      </c>
      <c r="I10" s="12">
        <v>9</v>
      </c>
      <c r="J10" s="12">
        <v>10</v>
      </c>
      <c r="K10" s="44">
        <v>11</v>
      </c>
    </row>
    <row r="11" spans="1:11" ht="18" customHeight="1" x14ac:dyDescent="0.2">
      <c r="A11" s="17">
        <v>1</v>
      </c>
      <c r="B11" s="6" t="s">
        <v>6</v>
      </c>
      <c r="C11" s="6"/>
      <c r="D11" s="7">
        <f>E11+F11+G11+H11+I11+J11</f>
        <v>19598.89</v>
      </c>
      <c r="E11" s="21">
        <f>E17+E35+E65</f>
        <v>696</v>
      </c>
      <c r="F11" s="10">
        <f>F17+F35+F65</f>
        <v>2139.44</v>
      </c>
      <c r="G11" s="10">
        <f>G14</f>
        <v>3029.4</v>
      </c>
      <c r="H11" s="10">
        <f>H14</f>
        <v>4859.5999999999995</v>
      </c>
      <c r="I11" s="10">
        <f>I14</f>
        <v>4706.04</v>
      </c>
      <c r="J11" s="10">
        <f>J14</f>
        <v>4168.41</v>
      </c>
      <c r="K11" s="44"/>
    </row>
    <row r="12" spans="1:11" ht="15" x14ac:dyDescent="0.2">
      <c r="A12" s="17">
        <v>2</v>
      </c>
      <c r="B12" s="6" t="s">
        <v>7</v>
      </c>
      <c r="C12" s="6"/>
      <c r="D12" s="7">
        <f t="shared" ref="D12:D81" si="0">E12+F12+G12+H12+I12+J12</f>
        <v>0</v>
      </c>
      <c r="E12" s="7">
        <v>0</v>
      </c>
      <c r="F12" s="10">
        <v>0</v>
      </c>
      <c r="G12" s="23">
        <v>0</v>
      </c>
      <c r="H12" s="23">
        <v>0</v>
      </c>
      <c r="I12" s="10">
        <v>0</v>
      </c>
      <c r="J12" s="10">
        <v>0</v>
      </c>
      <c r="K12" s="44"/>
    </row>
    <row r="13" spans="1:11" ht="15" x14ac:dyDescent="0.2">
      <c r="A13" s="17">
        <v>3</v>
      </c>
      <c r="B13" s="6" t="s">
        <v>8</v>
      </c>
      <c r="C13" s="6"/>
      <c r="D13" s="7">
        <f t="shared" si="0"/>
        <v>0</v>
      </c>
      <c r="E13" s="7">
        <v>0</v>
      </c>
      <c r="F13" s="10">
        <v>0</v>
      </c>
      <c r="G13" s="23">
        <v>0</v>
      </c>
      <c r="H13" s="23">
        <v>0</v>
      </c>
      <c r="I13" s="10">
        <v>0</v>
      </c>
      <c r="J13" s="10">
        <v>0</v>
      </c>
      <c r="K13" s="44"/>
    </row>
    <row r="14" spans="1:11" ht="18" customHeight="1" x14ac:dyDescent="0.2">
      <c r="A14" s="17">
        <v>4</v>
      </c>
      <c r="B14" s="6" t="s">
        <v>9</v>
      </c>
      <c r="C14" s="6"/>
      <c r="D14" s="7">
        <f>SUM(E14:J14)</f>
        <v>19598.89</v>
      </c>
      <c r="E14" s="7">
        <f>E11</f>
        <v>696</v>
      </c>
      <c r="F14" s="10">
        <f t="shared" ref="F14" si="1">F11</f>
        <v>2139.44</v>
      </c>
      <c r="G14" s="10">
        <v>3029.4</v>
      </c>
      <c r="H14" s="10">
        <f>SUM(H38,H20,H68,H140)</f>
        <v>4859.5999999999995</v>
      </c>
      <c r="I14" s="10">
        <f>SUM(I38,I20,I68,I140)</f>
        <v>4706.04</v>
      </c>
      <c r="J14" s="10">
        <f>SUM(J38,J20,J68,J140)</f>
        <v>4168.41</v>
      </c>
      <c r="K14" s="44"/>
    </row>
    <row r="15" spans="1:11" ht="38.25" customHeight="1" x14ac:dyDescent="0.2">
      <c r="A15" s="17">
        <v>5</v>
      </c>
      <c r="B15" s="6" t="s">
        <v>10</v>
      </c>
      <c r="C15" s="6"/>
      <c r="D15" s="7">
        <f>D69</f>
        <v>0</v>
      </c>
      <c r="E15" s="7">
        <v>0</v>
      </c>
      <c r="F15" s="10">
        <v>0</v>
      </c>
      <c r="G15" s="23">
        <f>G69</f>
        <v>0</v>
      </c>
      <c r="H15" s="23">
        <v>0</v>
      </c>
      <c r="I15" s="10">
        <v>0</v>
      </c>
      <c r="J15" s="10">
        <v>0</v>
      </c>
      <c r="K15" s="44"/>
    </row>
    <row r="16" spans="1:11" ht="15" x14ac:dyDescent="0.2">
      <c r="A16" s="17">
        <v>6</v>
      </c>
      <c r="B16" s="8" t="s">
        <v>11</v>
      </c>
      <c r="C16" s="26"/>
      <c r="D16" s="7">
        <f t="shared" si="0"/>
        <v>0</v>
      </c>
      <c r="E16" s="7">
        <v>0</v>
      </c>
      <c r="F16" s="10">
        <v>0</v>
      </c>
      <c r="G16" s="23">
        <v>0</v>
      </c>
      <c r="H16" s="23">
        <v>0</v>
      </c>
      <c r="I16" s="10">
        <v>0</v>
      </c>
      <c r="J16" s="10">
        <v>0</v>
      </c>
      <c r="K16" s="44"/>
    </row>
    <row r="17" spans="1:14" ht="135" x14ac:dyDescent="0.2">
      <c r="A17" s="17">
        <v>7</v>
      </c>
      <c r="B17" s="6" t="s">
        <v>17</v>
      </c>
      <c r="C17" s="26" t="s">
        <v>55</v>
      </c>
      <c r="D17" s="7">
        <f t="shared" si="0"/>
        <v>1860.84</v>
      </c>
      <c r="E17" s="7">
        <f>E18+E19+E20</f>
        <v>696</v>
      </c>
      <c r="F17" s="10">
        <f t="shared" ref="F17:J17" si="2">F18+F19+F20</f>
        <v>1164.8399999999999</v>
      </c>
      <c r="G17" s="10">
        <f t="shared" si="2"/>
        <v>0</v>
      </c>
      <c r="H17" s="10">
        <f t="shared" si="2"/>
        <v>0</v>
      </c>
      <c r="I17" s="10">
        <f t="shared" si="2"/>
        <v>0</v>
      </c>
      <c r="J17" s="10">
        <f t="shared" si="2"/>
        <v>0</v>
      </c>
      <c r="K17" s="42" t="s">
        <v>21</v>
      </c>
      <c r="N17" s="16"/>
    </row>
    <row r="18" spans="1:14" ht="15" x14ac:dyDescent="0.2">
      <c r="A18" s="17">
        <v>8</v>
      </c>
      <c r="B18" s="6" t="s">
        <v>7</v>
      </c>
      <c r="C18" s="6"/>
      <c r="D18" s="7">
        <f t="shared" si="0"/>
        <v>0</v>
      </c>
      <c r="E18" s="7">
        <v>0</v>
      </c>
      <c r="F18" s="10">
        <v>0</v>
      </c>
      <c r="G18" s="23">
        <v>0</v>
      </c>
      <c r="H18" s="23">
        <v>0</v>
      </c>
      <c r="I18" s="10">
        <v>0</v>
      </c>
      <c r="J18" s="10">
        <v>0</v>
      </c>
      <c r="K18" s="44"/>
    </row>
    <row r="19" spans="1:14" ht="15" x14ac:dyDescent="0.2">
      <c r="A19" s="17">
        <v>9</v>
      </c>
      <c r="B19" s="6" t="s">
        <v>8</v>
      </c>
      <c r="C19" s="6"/>
      <c r="D19" s="7">
        <f t="shared" si="0"/>
        <v>0</v>
      </c>
      <c r="E19" s="7">
        <v>0</v>
      </c>
      <c r="F19" s="10">
        <v>0</v>
      </c>
      <c r="G19" s="23">
        <v>0</v>
      </c>
      <c r="H19" s="23">
        <v>0</v>
      </c>
      <c r="I19" s="10">
        <v>0</v>
      </c>
      <c r="J19" s="10">
        <v>0</v>
      </c>
      <c r="K19" s="44"/>
    </row>
    <row r="20" spans="1:14" ht="15" x14ac:dyDescent="0.2">
      <c r="A20" s="17">
        <v>10</v>
      </c>
      <c r="B20" s="6" t="s">
        <v>9</v>
      </c>
      <c r="C20" s="6"/>
      <c r="D20" s="7">
        <f t="shared" si="0"/>
        <v>1860.84</v>
      </c>
      <c r="E20" s="7">
        <v>696</v>
      </c>
      <c r="F20" s="10">
        <v>1164.8399999999999</v>
      </c>
      <c r="G20" s="10">
        <f>SUM(G26,G32)</f>
        <v>0</v>
      </c>
      <c r="H20" s="10">
        <v>0</v>
      </c>
      <c r="I20" s="10">
        <v>0</v>
      </c>
      <c r="J20" s="10">
        <v>0</v>
      </c>
      <c r="K20" s="44"/>
    </row>
    <row r="21" spans="1:14" ht="16.5" customHeight="1" x14ac:dyDescent="0.2">
      <c r="A21" s="17">
        <v>11</v>
      </c>
      <c r="B21" s="6" t="s">
        <v>10</v>
      </c>
      <c r="C21" s="6"/>
      <c r="D21" s="7">
        <f t="shared" si="0"/>
        <v>0</v>
      </c>
      <c r="E21" s="7">
        <v>0</v>
      </c>
      <c r="F21" s="10">
        <v>0</v>
      </c>
      <c r="G21" s="23">
        <v>0</v>
      </c>
      <c r="H21" s="23">
        <v>0</v>
      </c>
      <c r="I21" s="10">
        <v>0</v>
      </c>
      <c r="J21" s="10">
        <v>0</v>
      </c>
      <c r="K21" s="44"/>
    </row>
    <row r="22" spans="1:14" ht="16.5" customHeight="1" x14ac:dyDescent="0.2">
      <c r="A22" s="17">
        <v>12</v>
      </c>
      <c r="B22" s="8" t="s">
        <v>11</v>
      </c>
      <c r="C22" s="26"/>
      <c r="D22" s="7">
        <f t="shared" si="0"/>
        <v>0</v>
      </c>
      <c r="E22" s="7">
        <v>0</v>
      </c>
      <c r="F22" s="10">
        <v>0</v>
      </c>
      <c r="G22" s="23">
        <v>0</v>
      </c>
      <c r="H22" s="23">
        <v>0</v>
      </c>
      <c r="I22" s="10">
        <v>0</v>
      </c>
      <c r="J22" s="10">
        <v>0</v>
      </c>
      <c r="K22" s="44"/>
    </row>
    <row r="23" spans="1:14" ht="91.5" customHeight="1" x14ac:dyDescent="0.2">
      <c r="A23" s="17">
        <v>13</v>
      </c>
      <c r="B23" s="6" t="s">
        <v>23</v>
      </c>
      <c r="C23" s="26"/>
      <c r="D23" s="7">
        <f t="shared" si="0"/>
        <v>1164.8399999999999</v>
      </c>
      <c r="E23" s="7">
        <f>E24+E25+E26</f>
        <v>0</v>
      </c>
      <c r="F23" s="10">
        <f t="shared" ref="F23:G23" si="3">F24+F25+F26</f>
        <v>1164.8399999999999</v>
      </c>
      <c r="G23" s="10">
        <f t="shared" si="3"/>
        <v>0</v>
      </c>
      <c r="H23" s="10">
        <v>0</v>
      </c>
      <c r="I23" s="10">
        <f>I26</f>
        <v>0</v>
      </c>
      <c r="J23" s="10">
        <f>J26</f>
        <v>0</v>
      </c>
      <c r="K23" s="42" t="s">
        <v>38</v>
      </c>
    </row>
    <row r="24" spans="1:14" ht="24" customHeight="1" x14ac:dyDescent="0.2">
      <c r="A24" s="17">
        <v>14</v>
      </c>
      <c r="B24" s="6" t="s">
        <v>7</v>
      </c>
      <c r="C24" s="6"/>
      <c r="D24" s="7">
        <f t="shared" si="0"/>
        <v>0</v>
      </c>
      <c r="E24" s="7">
        <v>0</v>
      </c>
      <c r="F24" s="10">
        <v>0</v>
      </c>
      <c r="G24" s="23">
        <v>0</v>
      </c>
      <c r="H24" s="23">
        <v>0</v>
      </c>
      <c r="I24" s="10">
        <v>0</v>
      </c>
      <c r="J24" s="10">
        <v>0</v>
      </c>
      <c r="K24" s="44"/>
    </row>
    <row r="25" spans="1:14" ht="15" x14ac:dyDescent="0.2">
      <c r="A25" s="17">
        <v>15</v>
      </c>
      <c r="B25" s="6" t="s">
        <v>8</v>
      </c>
      <c r="C25" s="6"/>
      <c r="D25" s="7">
        <f t="shared" si="0"/>
        <v>0</v>
      </c>
      <c r="E25" s="7">
        <v>0</v>
      </c>
      <c r="F25" s="10">
        <v>0</v>
      </c>
      <c r="G25" s="23">
        <v>0</v>
      </c>
      <c r="H25" s="23">
        <v>0</v>
      </c>
      <c r="I25" s="10">
        <v>0</v>
      </c>
      <c r="J25" s="10">
        <v>0</v>
      </c>
      <c r="K25" s="44"/>
    </row>
    <row r="26" spans="1:14" ht="15" x14ac:dyDescent="0.2">
      <c r="A26" s="17">
        <v>16</v>
      </c>
      <c r="B26" s="6" t="s">
        <v>9</v>
      </c>
      <c r="C26" s="6"/>
      <c r="D26" s="7">
        <f t="shared" si="0"/>
        <v>1164.8399999999999</v>
      </c>
      <c r="E26" s="7">
        <v>0</v>
      </c>
      <c r="F26" s="10">
        <v>1164.8399999999999</v>
      </c>
      <c r="G26" s="23">
        <v>0</v>
      </c>
      <c r="H26" s="23">
        <v>0</v>
      </c>
      <c r="I26" s="23">
        <v>0</v>
      </c>
      <c r="J26" s="23">
        <v>0</v>
      </c>
      <c r="K26" s="44"/>
    </row>
    <row r="27" spans="1:14" ht="31.5" customHeight="1" x14ac:dyDescent="0.2">
      <c r="A27" s="17">
        <v>17</v>
      </c>
      <c r="B27" s="6" t="s">
        <v>10</v>
      </c>
      <c r="C27" s="6"/>
      <c r="D27" s="7">
        <f t="shared" si="0"/>
        <v>0</v>
      </c>
      <c r="E27" s="7">
        <v>0</v>
      </c>
      <c r="F27" s="10">
        <v>0</v>
      </c>
      <c r="G27" s="23">
        <v>0</v>
      </c>
      <c r="H27" s="23">
        <v>0</v>
      </c>
      <c r="I27" s="10">
        <v>0</v>
      </c>
      <c r="J27" s="10">
        <v>0</v>
      </c>
      <c r="K27" s="44"/>
    </row>
    <row r="28" spans="1:14" ht="15" x14ac:dyDescent="0.2">
      <c r="A28" s="17">
        <v>18</v>
      </c>
      <c r="B28" s="8" t="s">
        <v>11</v>
      </c>
      <c r="C28" s="26"/>
      <c r="D28" s="7">
        <f t="shared" si="0"/>
        <v>0</v>
      </c>
      <c r="E28" s="7">
        <v>0</v>
      </c>
      <c r="F28" s="10">
        <v>0</v>
      </c>
      <c r="G28" s="23">
        <v>0</v>
      </c>
      <c r="H28" s="23">
        <v>0</v>
      </c>
      <c r="I28" s="10">
        <v>0</v>
      </c>
      <c r="J28" s="10">
        <v>0</v>
      </c>
      <c r="K28" s="44"/>
    </row>
    <row r="29" spans="1:14" ht="60" x14ac:dyDescent="0.2">
      <c r="A29" s="17">
        <v>19</v>
      </c>
      <c r="B29" s="6" t="s">
        <v>24</v>
      </c>
      <c r="C29" s="26"/>
      <c r="D29" s="7">
        <f t="shared" si="0"/>
        <v>0</v>
      </c>
      <c r="E29" s="24">
        <v>0</v>
      </c>
      <c r="F29" s="25">
        <v>0</v>
      </c>
      <c r="G29" s="10">
        <v>0</v>
      </c>
      <c r="H29" s="25">
        <v>0</v>
      </c>
      <c r="I29" s="25">
        <v>0</v>
      </c>
      <c r="J29" s="25">
        <v>0</v>
      </c>
      <c r="K29" s="43"/>
    </row>
    <row r="30" spans="1:14" ht="15" x14ac:dyDescent="0.2">
      <c r="A30" s="17">
        <v>20</v>
      </c>
      <c r="B30" s="6" t="s">
        <v>7</v>
      </c>
      <c r="C30" s="6"/>
      <c r="D30" s="7">
        <f t="shared" si="0"/>
        <v>0</v>
      </c>
      <c r="E30" s="7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44"/>
    </row>
    <row r="31" spans="1:14" ht="15" x14ac:dyDescent="0.2">
      <c r="A31" s="17">
        <v>21</v>
      </c>
      <c r="B31" s="6" t="s">
        <v>8</v>
      </c>
      <c r="C31" s="6"/>
      <c r="D31" s="7">
        <f t="shared" si="0"/>
        <v>0</v>
      </c>
      <c r="E31" s="9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44"/>
    </row>
    <row r="32" spans="1:14" ht="15" x14ac:dyDescent="0.2">
      <c r="A32" s="17">
        <v>22</v>
      </c>
      <c r="B32" s="6" t="s">
        <v>9</v>
      </c>
      <c r="C32" s="6"/>
      <c r="D32" s="7">
        <f t="shared" si="0"/>
        <v>0</v>
      </c>
      <c r="E32" s="9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44"/>
    </row>
    <row r="33" spans="1:14" ht="45" x14ac:dyDescent="0.2">
      <c r="A33" s="17">
        <v>23</v>
      </c>
      <c r="B33" s="6" t="s">
        <v>10</v>
      </c>
      <c r="C33" s="6"/>
      <c r="D33" s="7">
        <f t="shared" si="0"/>
        <v>0</v>
      </c>
      <c r="E33" s="7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44"/>
    </row>
    <row r="34" spans="1:14" ht="33.75" customHeight="1" x14ac:dyDescent="0.2">
      <c r="A34" s="17">
        <v>24</v>
      </c>
      <c r="B34" s="8" t="s">
        <v>11</v>
      </c>
      <c r="C34" s="6"/>
      <c r="D34" s="7">
        <f t="shared" si="0"/>
        <v>0</v>
      </c>
      <c r="E34" s="7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44"/>
    </row>
    <row r="35" spans="1:14" ht="141" customHeight="1" x14ac:dyDescent="0.2">
      <c r="A35" s="17">
        <v>25</v>
      </c>
      <c r="B35" s="6" t="s">
        <v>33</v>
      </c>
      <c r="C35" s="6" t="s">
        <v>55</v>
      </c>
      <c r="D35" s="7">
        <f t="shared" si="0"/>
        <v>1993.33</v>
      </c>
      <c r="E35" s="7">
        <f>E36+E37+E38</f>
        <v>0</v>
      </c>
      <c r="F35" s="10">
        <f t="shared" ref="F35:J35" si="4">F36+F37+F38</f>
        <v>270</v>
      </c>
      <c r="G35" s="10">
        <v>634.83000000000004</v>
      </c>
      <c r="H35" s="10">
        <f t="shared" si="4"/>
        <v>371.5</v>
      </c>
      <c r="I35" s="10">
        <f t="shared" si="4"/>
        <v>358.5</v>
      </c>
      <c r="J35" s="10">
        <f t="shared" si="4"/>
        <v>358.5</v>
      </c>
      <c r="K35" s="44" t="s">
        <v>41</v>
      </c>
      <c r="N35" s="16"/>
    </row>
    <row r="36" spans="1:14" ht="20.25" customHeight="1" x14ac:dyDescent="0.2">
      <c r="A36" s="17">
        <v>26</v>
      </c>
      <c r="B36" s="6" t="s">
        <v>7</v>
      </c>
      <c r="C36" s="6"/>
      <c r="D36" s="7">
        <f t="shared" si="0"/>
        <v>0</v>
      </c>
      <c r="E36" s="7">
        <v>0</v>
      </c>
      <c r="F36" s="10">
        <v>0</v>
      </c>
      <c r="G36" s="23">
        <v>0</v>
      </c>
      <c r="H36" s="23">
        <v>0</v>
      </c>
      <c r="I36" s="10">
        <v>0</v>
      </c>
      <c r="J36" s="10">
        <v>0</v>
      </c>
      <c r="K36" s="44"/>
    </row>
    <row r="37" spans="1:14" ht="24.75" customHeight="1" x14ac:dyDescent="0.2">
      <c r="A37" s="17">
        <v>27</v>
      </c>
      <c r="B37" s="6" t="s">
        <v>8</v>
      </c>
      <c r="C37" s="6"/>
      <c r="D37" s="7">
        <f t="shared" si="0"/>
        <v>0</v>
      </c>
      <c r="E37" s="7">
        <v>0</v>
      </c>
      <c r="F37" s="10">
        <v>0</v>
      </c>
      <c r="G37" s="23">
        <v>0</v>
      </c>
      <c r="H37" s="23">
        <v>0</v>
      </c>
      <c r="I37" s="10">
        <v>0</v>
      </c>
      <c r="J37" s="10">
        <v>0</v>
      </c>
      <c r="K37" s="44"/>
    </row>
    <row r="38" spans="1:14" ht="20.25" customHeight="1" x14ac:dyDescent="0.2">
      <c r="A38" s="17">
        <v>28</v>
      </c>
      <c r="B38" s="6" t="s">
        <v>9</v>
      </c>
      <c r="C38" s="6"/>
      <c r="D38" s="7">
        <f t="shared" si="0"/>
        <v>1993.32692</v>
      </c>
      <c r="E38" s="7">
        <v>0</v>
      </c>
      <c r="F38" s="10">
        <f>F44+F56+F50</f>
        <v>270</v>
      </c>
      <c r="G38" s="23">
        <f>G44+G50+G56+G62</f>
        <v>634.82691999999997</v>
      </c>
      <c r="H38" s="23">
        <f t="shared" ref="H38:J38" si="5">H44+H50+H56+H62</f>
        <v>371.5</v>
      </c>
      <c r="I38" s="23">
        <f t="shared" si="5"/>
        <v>358.5</v>
      </c>
      <c r="J38" s="23">
        <f t="shared" si="5"/>
        <v>358.5</v>
      </c>
      <c r="K38" s="44"/>
    </row>
    <row r="39" spans="1:14" ht="32.25" customHeight="1" x14ac:dyDescent="0.2">
      <c r="A39" s="17">
        <v>29</v>
      </c>
      <c r="B39" s="6" t="s">
        <v>10</v>
      </c>
      <c r="C39" s="6"/>
      <c r="D39" s="7">
        <f t="shared" si="0"/>
        <v>0</v>
      </c>
      <c r="E39" s="7">
        <v>0</v>
      </c>
      <c r="F39" s="10">
        <v>0</v>
      </c>
      <c r="G39" s="23">
        <v>0</v>
      </c>
      <c r="H39" s="23">
        <v>0</v>
      </c>
      <c r="I39" s="10">
        <v>0</v>
      </c>
      <c r="J39" s="10">
        <v>0</v>
      </c>
      <c r="K39" s="44"/>
    </row>
    <row r="40" spans="1:14" ht="21" customHeight="1" x14ac:dyDescent="0.2">
      <c r="A40" s="17">
        <v>30</v>
      </c>
      <c r="B40" s="8" t="s">
        <v>11</v>
      </c>
      <c r="C40" s="26"/>
      <c r="D40" s="7">
        <f t="shared" si="0"/>
        <v>0</v>
      </c>
      <c r="E40" s="7">
        <v>0</v>
      </c>
      <c r="F40" s="10">
        <v>0</v>
      </c>
      <c r="G40" s="23">
        <v>0</v>
      </c>
      <c r="H40" s="23">
        <v>0</v>
      </c>
      <c r="I40" s="10">
        <v>0</v>
      </c>
      <c r="J40" s="10">
        <v>0</v>
      </c>
      <c r="K40" s="44"/>
    </row>
    <row r="41" spans="1:14" ht="111" customHeight="1" x14ac:dyDescent="0.2">
      <c r="A41" s="17">
        <v>31</v>
      </c>
      <c r="B41" s="6" t="s">
        <v>25</v>
      </c>
      <c r="C41" s="6"/>
      <c r="D41" s="7">
        <f t="shared" si="0"/>
        <v>833</v>
      </c>
      <c r="E41" s="7">
        <f>E42+E43+E44</f>
        <v>0</v>
      </c>
      <c r="F41" s="10">
        <f t="shared" ref="F41:J41" si="6">F42+F43+F44</f>
        <v>253</v>
      </c>
      <c r="G41" s="10">
        <f t="shared" si="6"/>
        <v>126</v>
      </c>
      <c r="H41" s="10">
        <f t="shared" si="6"/>
        <v>154</v>
      </c>
      <c r="I41" s="10">
        <f t="shared" si="6"/>
        <v>150</v>
      </c>
      <c r="J41" s="10">
        <f t="shared" si="6"/>
        <v>150</v>
      </c>
      <c r="K41" s="44" t="s">
        <v>40</v>
      </c>
    </row>
    <row r="42" spans="1:14" ht="15.75" customHeight="1" x14ac:dyDescent="0.2">
      <c r="A42" s="17">
        <v>32</v>
      </c>
      <c r="B42" s="6" t="s">
        <v>7</v>
      </c>
      <c r="C42" s="6"/>
      <c r="D42" s="7">
        <f t="shared" si="0"/>
        <v>0</v>
      </c>
      <c r="E42" s="7">
        <v>0</v>
      </c>
      <c r="F42" s="10">
        <v>0</v>
      </c>
      <c r="G42" s="23">
        <v>0</v>
      </c>
      <c r="H42" s="23">
        <v>0</v>
      </c>
      <c r="I42" s="10">
        <v>0</v>
      </c>
      <c r="J42" s="10">
        <v>0</v>
      </c>
      <c r="K42" s="44"/>
    </row>
    <row r="43" spans="1:14" ht="15.75" customHeight="1" x14ac:dyDescent="0.2">
      <c r="A43" s="17">
        <v>33</v>
      </c>
      <c r="B43" s="6" t="s">
        <v>8</v>
      </c>
      <c r="C43" s="6"/>
      <c r="D43" s="7">
        <f t="shared" si="0"/>
        <v>0</v>
      </c>
      <c r="E43" s="7">
        <v>0</v>
      </c>
      <c r="F43" s="10">
        <v>0</v>
      </c>
      <c r="G43" s="23">
        <v>0</v>
      </c>
      <c r="H43" s="23">
        <v>0</v>
      </c>
      <c r="I43" s="10">
        <v>0</v>
      </c>
      <c r="J43" s="10">
        <v>0</v>
      </c>
      <c r="K43" s="44"/>
    </row>
    <row r="44" spans="1:14" ht="15.75" customHeight="1" x14ac:dyDescent="0.2">
      <c r="A44" s="17">
        <v>34</v>
      </c>
      <c r="B44" s="6" t="s">
        <v>9</v>
      </c>
      <c r="C44" s="6"/>
      <c r="D44" s="7">
        <f t="shared" si="0"/>
        <v>833</v>
      </c>
      <c r="E44" s="7">
        <v>0</v>
      </c>
      <c r="F44" s="10">
        <v>253</v>
      </c>
      <c r="G44" s="23">
        <f>150-24</f>
        <v>126</v>
      </c>
      <c r="H44" s="23">
        <v>154</v>
      </c>
      <c r="I44" s="10">
        <v>150</v>
      </c>
      <c r="J44" s="10">
        <v>150</v>
      </c>
      <c r="K44" s="44"/>
    </row>
    <row r="45" spans="1:14" ht="15.75" customHeight="1" x14ac:dyDescent="0.2">
      <c r="A45" s="17">
        <v>35</v>
      </c>
      <c r="B45" s="6" t="s">
        <v>10</v>
      </c>
      <c r="C45" s="6"/>
      <c r="D45" s="7">
        <f t="shared" si="0"/>
        <v>0</v>
      </c>
      <c r="E45" s="7">
        <v>0</v>
      </c>
      <c r="F45" s="10">
        <v>0</v>
      </c>
      <c r="G45" s="23">
        <v>0</v>
      </c>
      <c r="H45" s="23">
        <v>0</v>
      </c>
      <c r="I45" s="10">
        <v>0</v>
      </c>
      <c r="J45" s="10">
        <v>0</v>
      </c>
      <c r="K45" s="44"/>
    </row>
    <row r="46" spans="1:14" ht="15.75" customHeight="1" x14ac:dyDescent="0.2">
      <c r="A46" s="17">
        <v>36</v>
      </c>
      <c r="B46" s="8" t="s">
        <v>11</v>
      </c>
      <c r="C46" s="26"/>
      <c r="D46" s="7">
        <f t="shared" si="0"/>
        <v>0</v>
      </c>
      <c r="E46" s="7">
        <v>0</v>
      </c>
      <c r="F46" s="10">
        <v>0</v>
      </c>
      <c r="G46" s="23">
        <v>0</v>
      </c>
      <c r="H46" s="23">
        <v>0</v>
      </c>
      <c r="I46" s="10">
        <v>0</v>
      </c>
      <c r="J46" s="10">
        <v>0</v>
      </c>
      <c r="K46" s="44"/>
    </row>
    <row r="47" spans="1:14" ht="60.75" customHeight="1" x14ac:dyDescent="0.2">
      <c r="A47" s="17">
        <v>37</v>
      </c>
      <c r="B47" s="6" t="s">
        <v>34</v>
      </c>
      <c r="C47" s="6"/>
      <c r="D47" s="7">
        <f t="shared" si="0"/>
        <v>134</v>
      </c>
      <c r="E47" s="7">
        <v>0</v>
      </c>
      <c r="F47" s="10">
        <v>0</v>
      </c>
      <c r="G47" s="23">
        <f>SUM(G48:G50,G52)</f>
        <v>0</v>
      </c>
      <c r="H47" s="23">
        <f>H50</f>
        <v>134</v>
      </c>
      <c r="I47" s="10">
        <v>0</v>
      </c>
      <c r="J47" s="10">
        <v>0</v>
      </c>
      <c r="K47" s="44" t="s">
        <v>39</v>
      </c>
    </row>
    <row r="48" spans="1:14" ht="27.75" customHeight="1" x14ac:dyDescent="0.2">
      <c r="A48" s="17">
        <v>38</v>
      </c>
      <c r="B48" s="6" t="s">
        <v>7</v>
      </c>
      <c r="C48" s="26"/>
      <c r="D48" s="7">
        <f t="shared" si="0"/>
        <v>0</v>
      </c>
      <c r="E48" s="7">
        <v>0</v>
      </c>
      <c r="F48" s="10">
        <v>0</v>
      </c>
      <c r="G48" s="23">
        <v>0</v>
      </c>
      <c r="H48" s="23">
        <v>0</v>
      </c>
      <c r="I48" s="10">
        <v>0</v>
      </c>
      <c r="J48" s="10">
        <v>0</v>
      </c>
      <c r="K48" s="44"/>
    </row>
    <row r="49" spans="1:11" ht="30.75" customHeight="1" x14ac:dyDescent="0.2">
      <c r="A49" s="17">
        <v>39</v>
      </c>
      <c r="B49" s="6" t="s">
        <v>8</v>
      </c>
      <c r="C49" s="26"/>
      <c r="D49" s="7">
        <f t="shared" si="0"/>
        <v>0</v>
      </c>
      <c r="E49" s="7">
        <v>0</v>
      </c>
      <c r="F49" s="10">
        <v>0</v>
      </c>
      <c r="G49" s="23">
        <v>0</v>
      </c>
      <c r="H49" s="23">
        <v>0</v>
      </c>
      <c r="I49" s="10">
        <v>0</v>
      </c>
      <c r="J49" s="10">
        <v>0</v>
      </c>
      <c r="K49" s="44"/>
    </row>
    <row r="50" spans="1:11" ht="30.75" customHeight="1" x14ac:dyDescent="0.2">
      <c r="A50" s="17">
        <v>40</v>
      </c>
      <c r="B50" s="6" t="s">
        <v>9</v>
      </c>
      <c r="C50" s="26"/>
      <c r="D50" s="7">
        <f t="shared" si="0"/>
        <v>134</v>
      </c>
      <c r="E50" s="7">
        <v>0</v>
      </c>
      <c r="F50" s="10">
        <v>0</v>
      </c>
      <c r="G50" s="23">
        <v>0</v>
      </c>
      <c r="H50" s="23">
        <f>371.5-H56-H44-75</f>
        <v>134</v>
      </c>
      <c r="I50" s="10">
        <v>0</v>
      </c>
      <c r="J50" s="10">
        <v>0</v>
      </c>
      <c r="K50" s="44"/>
    </row>
    <row r="51" spans="1:11" ht="32.25" customHeight="1" x14ac:dyDescent="0.2">
      <c r="A51" s="17">
        <v>41</v>
      </c>
      <c r="B51" s="6" t="s">
        <v>10</v>
      </c>
      <c r="C51" s="26"/>
      <c r="D51" s="7">
        <f t="shared" si="0"/>
        <v>0</v>
      </c>
      <c r="E51" s="7">
        <v>0</v>
      </c>
      <c r="F51" s="10">
        <v>0</v>
      </c>
      <c r="G51" s="23">
        <v>0</v>
      </c>
      <c r="H51" s="23">
        <v>0</v>
      </c>
      <c r="I51" s="10">
        <v>0</v>
      </c>
      <c r="J51" s="10">
        <v>0</v>
      </c>
      <c r="K51" s="44"/>
    </row>
    <row r="52" spans="1:11" ht="32.25" customHeight="1" x14ac:dyDescent="0.2">
      <c r="A52" s="17">
        <v>42</v>
      </c>
      <c r="B52" s="8" t="s">
        <v>11</v>
      </c>
      <c r="C52" s="26"/>
      <c r="D52" s="7">
        <f t="shared" si="0"/>
        <v>0</v>
      </c>
      <c r="E52" s="7">
        <v>0</v>
      </c>
      <c r="F52" s="10">
        <v>0</v>
      </c>
      <c r="G52" s="23">
        <v>0</v>
      </c>
      <c r="H52" s="23">
        <v>0</v>
      </c>
      <c r="I52" s="10">
        <v>0</v>
      </c>
      <c r="J52" s="10">
        <v>0</v>
      </c>
      <c r="K52" s="44"/>
    </row>
    <row r="53" spans="1:11" ht="59.25" customHeight="1" x14ac:dyDescent="0.2">
      <c r="A53" s="17">
        <v>43</v>
      </c>
      <c r="B53" s="6" t="s">
        <v>35</v>
      </c>
      <c r="C53" s="6"/>
      <c r="D53" s="7">
        <f t="shared" si="0"/>
        <v>551.32691999999997</v>
      </c>
      <c r="E53" s="7">
        <f>E54+E55+E56</f>
        <v>0</v>
      </c>
      <c r="F53" s="10">
        <f t="shared" ref="F53:J53" si="7">F54+F55+F56</f>
        <v>17</v>
      </c>
      <c r="G53" s="10">
        <f t="shared" si="7"/>
        <v>508.82691999999997</v>
      </c>
      <c r="H53" s="10">
        <f t="shared" si="7"/>
        <v>8.5</v>
      </c>
      <c r="I53" s="10">
        <f t="shared" si="7"/>
        <v>8.5</v>
      </c>
      <c r="J53" s="10">
        <f t="shared" si="7"/>
        <v>8.5</v>
      </c>
      <c r="K53" s="44" t="s">
        <v>36</v>
      </c>
    </row>
    <row r="54" spans="1:11" ht="15" x14ac:dyDescent="0.2">
      <c r="A54" s="17">
        <v>44</v>
      </c>
      <c r="B54" s="6" t="s">
        <v>7</v>
      </c>
      <c r="C54" s="6"/>
      <c r="D54" s="7">
        <f t="shared" si="0"/>
        <v>0</v>
      </c>
      <c r="E54" s="7">
        <v>0</v>
      </c>
      <c r="F54" s="10">
        <v>0</v>
      </c>
      <c r="G54" s="23">
        <v>0</v>
      </c>
      <c r="H54" s="23">
        <v>0</v>
      </c>
      <c r="I54" s="10">
        <v>0</v>
      </c>
      <c r="J54" s="10">
        <v>0</v>
      </c>
      <c r="K54" s="44"/>
    </row>
    <row r="55" spans="1:11" ht="15" x14ac:dyDescent="0.2">
      <c r="A55" s="17">
        <v>45</v>
      </c>
      <c r="B55" s="6" t="s">
        <v>8</v>
      </c>
      <c r="C55" s="6"/>
      <c r="D55" s="7">
        <f t="shared" si="0"/>
        <v>0</v>
      </c>
      <c r="E55" s="7">
        <v>0</v>
      </c>
      <c r="F55" s="10">
        <v>0</v>
      </c>
      <c r="G55" s="23">
        <v>0</v>
      </c>
      <c r="H55" s="23">
        <v>0</v>
      </c>
      <c r="I55" s="10">
        <v>0</v>
      </c>
      <c r="J55" s="10">
        <v>0</v>
      </c>
      <c r="K55" s="44"/>
    </row>
    <row r="56" spans="1:11" ht="15" x14ac:dyDescent="0.2">
      <c r="A56" s="17">
        <v>46</v>
      </c>
      <c r="B56" s="6" t="s">
        <v>9</v>
      </c>
      <c r="C56" s="6"/>
      <c r="D56" s="7">
        <f t="shared" si="0"/>
        <v>551.32691999999997</v>
      </c>
      <c r="E56" s="7">
        <v>0</v>
      </c>
      <c r="F56" s="10">
        <v>17</v>
      </c>
      <c r="G56" s="23">
        <f>711.06-202.23308</f>
        <v>508.82691999999997</v>
      </c>
      <c r="H56" s="23">
        <v>8.5</v>
      </c>
      <c r="I56" s="10">
        <v>8.5</v>
      </c>
      <c r="J56" s="10">
        <v>8.5</v>
      </c>
      <c r="K56" s="44"/>
    </row>
    <row r="57" spans="1:11" ht="45" x14ac:dyDescent="0.2">
      <c r="A57" s="17">
        <v>47</v>
      </c>
      <c r="B57" s="6" t="s">
        <v>10</v>
      </c>
      <c r="C57" s="6"/>
      <c r="D57" s="7">
        <f t="shared" si="0"/>
        <v>0</v>
      </c>
      <c r="E57" s="7">
        <v>0</v>
      </c>
      <c r="F57" s="10">
        <v>0</v>
      </c>
      <c r="G57" s="23">
        <v>0</v>
      </c>
      <c r="H57" s="23">
        <v>0</v>
      </c>
      <c r="I57" s="10">
        <v>0</v>
      </c>
      <c r="J57" s="10">
        <v>0</v>
      </c>
      <c r="K57" s="44"/>
    </row>
    <row r="58" spans="1:11" ht="15" x14ac:dyDescent="0.2">
      <c r="A58" s="17">
        <v>48</v>
      </c>
      <c r="B58" s="8" t="s">
        <v>11</v>
      </c>
      <c r="C58" s="26"/>
      <c r="D58" s="7">
        <f t="shared" si="0"/>
        <v>0</v>
      </c>
      <c r="E58" s="7">
        <v>0</v>
      </c>
      <c r="F58" s="10">
        <v>0</v>
      </c>
      <c r="G58" s="23">
        <v>0</v>
      </c>
      <c r="H58" s="23">
        <v>0</v>
      </c>
      <c r="I58" s="10">
        <v>0</v>
      </c>
      <c r="J58" s="10">
        <v>0</v>
      </c>
      <c r="K58" s="44"/>
    </row>
    <row r="59" spans="1:11" s="18" customFormat="1" ht="75" x14ac:dyDescent="0.2">
      <c r="A59" s="17">
        <v>49</v>
      </c>
      <c r="B59" s="31" t="s">
        <v>42</v>
      </c>
      <c r="C59" s="31"/>
      <c r="D59" s="10">
        <f t="shared" ref="D59:D64" si="8">E59+F59+G59+H59+I59+J59</f>
        <v>475</v>
      </c>
      <c r="E59" s="10">
        <f>E60+E61+E62</f>
        <v>0</v>
      </c>
      <c r="F59" s="10">
        <v>0</v>
      </c>
      <c r="G59" s="10">
        <f t="shared" ref="G59:J59" si="9">G60+G61+G62</f>
        <v>0</v>
      </c>
      <c r="H59" s="10">
        <f t="shared" si="9"/>
        <v>75</v>
      </c>
      <c r="I59" s="10">
        <f t="shared" si="9"/>
        <v>200</v>
      </c>
      <c r="J59" s="10">
        <f t="shared" si="9"/>
        <v>200</v>
      </c>
      <c r="K59" s="44" t="s">
        <v>40</v>
      </c>
    </row>
    <row r="60" spans="1:11" s="18" customFormat="1" ht="15" x14ac:dyDescent="0.2">
      <c r="A60" s="17">
        <v>50</v>
      </c>
      <c r="B60" s="31" t="s">
        <v>7</v>
      </c>
      <c r="C60" s="31"/>
      <c r="D60" s="10">
        <f t="shared" si="8"/>
        <v>0</v>
      </c>
      <c r="E60" s="10">
        <v>0</v>
      </c>
      <c r="F60" s="10">
        <v>0</v>
      </c>
      <c r="G60" s="23">
        <v>0</v>
      </c>
      <c r="H60" s="23">
        <v>0</v>
      </c>
      <c r="I60" s="10">
        <v>0</v>
      </c>
      <c r="J60" s="10">
        <v>0</v>
      </c>
      <c r="K60" s="44"/>
    </row>
    <row r="61" spans="1:11" s="18" customFormat="1" ht="15" x14ac:dyDescent="0.2">
      <c r="A61" s="17">
        <v>51</v>
      </c>
      <c r="B61" s="31" t="s">
        <v>8</v>
      </c>
      <c r="C61" s="31"/>
      <c r="D61" s="10">
        <f t="shared" si="8"/>
        <v>0</v>
      </c>
      <c r="E61" s="10">
        <v>0</v>
      </c>
      <c r="F61" s="10">
        <v>0</v>
      </c>
      <c r="G61" s="23">
        <v>0</v>
      </c>
      <c r="H61" s="23">
        <v>0</v>
      </c>
      <c r="I61" s="10">
        <v>0</v>
      </c>
      <c r="J61" s="10">
        <v>0</v>
      </c>
      <c r="K61" s="44"/>
    </row>
    <row r="62" spans="1:11" s="18" customFormat="1" ht="15" x14ac:dyDescent="0.2">
      <c r="A62" s="17">
        <v>52</v>
      </c>
      <c r="B62" s="31" t="s">
        <v>9</v>
      </c>
      <c r="C62" s="31"/>
      <c r="D62" s="10">
        <f t="shared" si="8"/>
        <v>475</v>
      </c>
      <c r="E62" s="10">
        <v>0</v>
      </c>
      <c r="F62" s="10">
        <v>0</v>
      </c>
      <c r="G62" s="23">
        <v>0</v>
      </c>
      <c r="H62" s="23">
        <v>75</v>
      </c>
      <c r="I62" s="10">
        <v>200</v>
      </c>
      <c r="J62" s="10">
        <v>200</v>
      </c>
      <c r="K62" s="44"/>
    </row>
    <row r="63" spans="1:11" s="18" customFormat="1" ht="45" x14ac:dyDescent="0.2">
      <c r="A63" s="17">
        <v>53</v>
      </c>
      <c r="B63" s="31" t="s">
        <v>10</v>
      </c>
      <c r="C63" s="31"/>
      <c r="D63" s="10">
        <f t="shared" si="8"/>
        <v>0</v>
      </c>
      <c r="E63" s="10">
        <v>0</v>
      </c>
      <c r="F63" s="10">
        <v>0</v>
      </c>
      <c r="G63" s="23">
        <v>0</v>
      </c>
      <c r="H63" s="23">
        <v>0</v>
      </c>
      <c r="I63" s="10">
        <v>0</v>
      </c>
      <c r="J63" s="10">
        <v>0</v>
      </c>
      <c r="K63" s="44"/>
    </row>
    <row r="64" spans="1:11" s="18" customFormat="1" ht="15" x14ac:dyDescent="0.2">
      <c r="A64" s="17">
        <v>54</v>
      </c>
      <c r="B64" s="32" t="s">
        <v>11</v>
      </c>
      <c r="C64" s="12"/>
      <c r="D64" s="10">
        <f t="shared" si="8"/>
        <v>0</v>
      </c>
      <c r="E64" s="10">
        <v>0</v>
      </c>
      <c r="F64" s="10">
        <v>0</v>
      </c>
      <c r="G64" s="23">
        <v>0</v>
      </c>
      <c r="H64" s="23">
        <v>0</v>
      </c>
      <c r="I64" s="10">
        <v>0</v>
      </c>
      <c r="J64" s="10">
        <v>0</v>
      </c>
      <c r="K64" s="44"/>
    </row>
    <row r="65" spans="1:11" ht="105" x14ac:dyDescent="0.2">
      <c r="A65" s="17">
        <v>55</v>
      </c>
      <c r="B65" s="6" t="s">
        <v>18</v>
      </c>
      <c r="C65" s="6" t="s">
        <v>55</v>
      </c>
      <c r="D65" s="7">
        <f t="shared" si="0"/>
        <v>4678.8899999999994</v>
      </c>
      <c r="E65" s="7">
        <f>E66+E67+E68</f>
        <v>0</v>
      </c>
      <c r="F65" s="10">
        <f t="shared" ref="F65" si="10">F66+F67+F68</f>
        <v>704.6</v>
      </c>
      <c r="G65" s="10">
        <v>888.57</v>
      </c>
      <c r="H65" s="10">
        <f>SUM(H71+H77+H83+H89+H95+H101+H107+H113+H119+H125+H131)</f>
        <v>1421.86</v>
      </c>
      <c r="I65" s="10">
        <f>SUM(I71+I77+I83+I89+I95+I101+I107)</f>
        <v>653.94000000000005</v>
      </c>
      <c r="J65" s="10">
        <f>SUM(J71+J77+J83+J89+J95+J101+J107)</f>
        <v>1009.9200000000001</v>
      </c>
      <c r="K65" s="44" t="s">
        <v>22</v>
      </c>
    </row>
    <row r="66" spans="1:11" ht="15" x14ac:dyDescent="0.2">
      <c r="A66" s="17">
        <v>56</v>
      </c>
      <c r="B66" s="6" t="s">
        <v>7</v>
      </c>
      <c r="C66" s="6"/>
      <c r="D66" s="7">
        <f t="shared" si="0"/>
        <v>0</v>
      </c>
      <c r="E66" s="7">
        <v>0</v>
      </c>
      <c r="F66" s="10">
        <v>0</v>
      </c>
      <c r="G66" s="23">
        <v>0</v>
      </c>
      <c r="H66" s="23">
        <v>0</v>
      </c>
      <c r="I66" s="10">
        <v>0</v>
      </c>
      <c r="J66" s="10">
        <v>0</v>
      </c>
      <c r="K66" s="44"/>
    </row>
    <row r="67" spans="1:11" ht="15" x14ac:dyDescent="0.2">
      <c r="A67" s="17">
        <v>57</v>
      </c>
      <c r="B67" s="6" t="s">
        <v>8</v>
      </c>
      <c r="C67" s="6"/>
      <c r="D67" s="7">
        <f t="shared" si="0"/>
        <v>0</v>
      </c>
      <c r="E67" s="7">
        <v>0</v>
      </c>
      <c r="F67" s="10">
        <v>0</v>
      </c>
      <c r="G67" s="23">
        <v>0</v>
      </c>
      <c r="H67" s="23">
        <v>0</v>
      </c>
      <c r="I67" s="10">
        <v>0</v>
      </c>
      <c r="J67" s="10">
        <v>0</v>
      </c>
      <c r="K67" s="44"/>
    </row>
    <row r="68" spans="1:11" ht="15" x14ac:dyDescent="0.2">
      <c r="A68" s="17">
        <v>58</v>
      </c>
      <c r="B68" s="6" t="s">
        <v>9</v>
      </c>
      <c r="C68" s="6"/>
      <c r="D68" s="7">
        <f t="shared" si="0"/>
        <v>4678.8878399999994</v>
      </c>
      <c r="E68" s="7">
        <v>0</v>
      </c>
      <c r="F68" s="10">
        <f>F74+F80+F86+F92+F98+F104+F110</f>
        <v>704.6</v>
      </c>
      <c r="G68" s="10">
        <f>G74+G80+G86+G92+G98+G104+G110+280</f>
        <v>888.56783999999993</v>
      </c>
      <c r="H68" s="10">
        <f>H74+H80+H86+H92+H98+H104+H110+H116+H122+H128+H134</f>
        <v>1421.86</v>
      </c>
      <c r="I68" s="10">
        <f t="shared" ref="I68:J68" si="11">I74+I80+I86+I92+I98+I104+I110</f>
        <v>653.94000000000005</v>
      </c>
      <c r="J68" s="10">
        <f t="shared" si="11"/>
        <v>1009.9200000000001</v>
      </c>
      <c r="K68" s="44"/>
    </row>
    <row r="69" spans="1:11" ht="45" x14ac:dyDescent="0.2">
      <c r="A69" s="17">
        <v>59</v>
      </c>
      <c r="B69" s="6" t="s">
        <v>10</v>
      </c>
      <c r="C69" s="6"/>
      <c r="D69" s="7">
        <f t="shared" si="0"/>
        <v>0</v>
      </c>
      <c r="E69" s="7">
        <v>0</v>
      </c>
      <c r="F69" s="10">
        <v>0</v>
      </c>
      <c r="G69" s="23">
        <f>G111</f>
        <v>0</v>
      </c>
      <c r="H69" s="23">
        <v>0</v>
      </c>
      <c r="I69" s="10">
        <v>0</v>
      </c>
      <c r="J69" s="10">
        <v>0</v>
      </c>
      <c r="K69" s="44"/>
    </row>
    <row r="70" spans="1:11" ht="15" x14ac:dyDescent="0.2">
      <c r="A70" s="17">
        <v>60</v>
      </c>
      <c r="B70" s="8" t="s">
        <v>11</v>
      </c>
      <c r="C70" s="26"/>
      <c r="D70" s="7">
        <f t="shared" si="0"/>
        <v>0</v>
      </c>
      <c r="E70" s="7">
        <v>0</v>
      </c>
      <c r="F70" s="10">
        <v>0</v>
      </c>
      <c r="G70" s="23">
        <v>0</v>
      </c>
      <c r="H70" s="23">
        <v>0</v>
      </c>
      <c r="I70" s="10">
        <v>0</v>
      </c>
      <c r="J70" s="10">
        <v>0</v>
      </c>
      <c r="K70" s="44"/>
    </row>
    <row r="71" spans="1:11" ht="75" x14ac:dyDescent="0.2">
      <c r="A71" s="17">
        <v>61</v>
      </c>
      <c r="B71" s="6" t="s">
        <v>32</v>
      </c>
      <c r="C71" s="6"/>
      <c r="D71" s="7">
        <f t="shared" si="0"/>
        <v>247.6</v>
      </c>
      <c r="E71" s="7">
        <f>E72+E73+E74</f>
        <v>0</v>
      </c>
      <c r="F71" s="10">
        <f t="shared" ref="F71:J71" si="12">F72+F73+F74</f>
        <v>0</v>
      </c>
      <c r="G71" s="10">
        <f t="shared" si="12"/>
        <v>46.1</v>
      </c>
      <c r="H71" s="10">
        <f t="shared" si="12"/>
        <v>201.5</v>
      </c>
      <c r="I71" s="10">
        <f t="shared" si="12"/>
        <v>0</v>
      </c>
      <c r="J71" s="10">
        <f t="shared" si="12"/>
        <v>0</v>
      </c>
      <c r="K71" s="44" t="s">
        <v>37</v>
      </c>
    </row>
    <row r="72" spans="1:11" ht="15" x14ac:dyDescent="0.2">
      <c r="A72" s="17">
        <v>62</v>
      </c>
      <c r="B72" s="6" t="s">
        <v>7</v>
      </c>
      <c r="C72" s="6"/>
      <c r="D72" s="7">
        <f t="shared" si="0"/>
        <v>0</v>
      </c>
      <c r="E72" s="7">
        <v>0</v>
      </c>
      <c r="F72" s="10">
        <v>0</v>
      </c>
      <c r="G72" s="23">
        <v>0</v>
      </c>
      <c r="H72" s="23">
        <v>0</v>
      </c>
      <c r="I72" s="10">
        <v>0</v>
      </c>
      <c r="J72" s="10">
        <v>0</v>
      </c>
      <c r="K72" s="44"/>
    </row>
    <row r="73" spans="1:11" ht="15" x14ac:dyDescent="0.2">
      <c r="A73" s="17">
        <v>63</v>
      </c>
      <c r="B73" s="6" t="s">
        <v>8</v>
      </c>
      <c r="C73" s="6"/>
      <c r="D73" s="7">
        <f t="shared" si="0"/>
        <v>0</v>
      </c>
      <c r="E73" s="7">
        <v>0</v>
      </c>
      <c r="F73" s="10">
        <v>0</v>
      </c>
      <c r="G73" s="23">
        <v>0</v>
      </c>
      <c r="H73" s="23">
        <v>0</v>
      </c>
      <c r="I73" s="10">
        <v>0</v>
      </c>
      <c r="J73" s="10">
        <v>0</v>
      </c>
      <c r="K73" s="44"/>
    </row>
    <row r="74" spans="1:11" ht="15" x14ac:dyDescent="0.2">
      <c r="A74" s="17">
        <v>64</v>
      </c>
      <c r="B74" s="6" t="s">
        <v>9</v>
      </c>
      <c r="C74" s="6"/>
      <c r="D74" s="7">
        <f t="shared" si="0"/>
        <v>247.6</v>
      </c>
      <c r="E74" s="7">
        <v>0</v>
      </c>
      <c r="F74" s="10">
        <v>0</v>
      </c>
      <c r="G74" s="23">
        <v>46.1</v>
      </c>
      <c r="H74" s="23">
        <v>201.5</v>
      </c>
      <c r="I74" s="10">
        <v>0</v>
      </c>
      <c r="J74" s="10">
        <v>0</v>
      </c>
      <c r="K74" s="44"/>
    </row>
    <row r="75" spans="1:11" ht="45" x14ac:dyDescent="0.2">
      <c r="A75" s="17">
        <v>65</v>
      </c>
      <c r="B75" s="6" t="s">
        <v>10</v>
      </c>
      <c r="C75" s="6"/>
      <c r="D75" s="7">
        <f t="shared" si="0"/>
        <v>0</v>
      </c>
      <c r="E75" s="7">
        <v>0</v>
      </c>
      <c r="F75" s="10">
        <v>0</v>
      </c>
      <c r="G75" s="23">
        <v>0</v>
      </c>
      <c r="H75" s="23">
        <v>0</v>
      </c>
      <c r="I75" s="10">
        <v>0</v>
      </c>
      <c r="J75" s="10">
        <v>0</v>
      </c>
      <c r="K75" s="44"/>
    </row>
    <row r="76" spans="1:11" ht="15" x14ac:dyDescent="0.2">
      <c r="A76" s="17">
        <v>66</v>
      </c>
      <c r="B76" s="8" t="s">
        <v>11</v>
      </c>
      <c r="C76" s="26"/>
      <c r="D76" s="7">
        <f t="shared" si="0"/>
        <v>0</v>
      </c>
      <c r="E76" s="7">
        <v>0</v>
      </c>
      <c r="F76" s="10">
        <v>0</v>
      </c>
      <c r="G76" s="23">
        <v>0</v>
      </c>
      <c r="H76" s="23">
        <v>0</v>
      </c>
      <c r="I76" s="10">
        <v>0</v>
      </c>
      <c r="J76" s="10">
        <v>0</v>
      </c>
      <c r="K76" s="44"/>
    </row>
    <row r="77" spans="1:11" ht="45" x14ac:dyDescent="0.2">
      <c r="A77" s="17">
        <v>67</v>
      </c>
      <c r="B77" s="6" t="s">
        <v>30</v>
      </c>
      <c r="C77" s="6"/>
      <c r="D77" s="7">
        <f t="shared" si="0"/>
        <v>119.74784</v>
      </c>
      <c r="E77" s="7">
        <f>E78+E79+E80</f>
        <v>0</v>
      </c>
      <c r="F77" s="10">
        <v>0</v>
      </c>
      <c r="G77" s="10">
        <f t="shared" ref="G77:J77" si="13">G78+G79+G80</f>
        <v>119.74784</v>
      </c>
      <c r="H77" s="10">
        <f t="shared" si="13"/>
        <v>0</v>
      </c>
      <c r="I77" s="10">
        <f t="shared" si="13"/>
        <v>0</v>
      </c>
      <c r="J77" s="10">
        <f t="shared" si="13"/>
        <v>0</v>
      </c>
      <c r="K77" s="44" t="s">
        <v>37</v>
      </c>
    </row>
    <row r="78" spans="1:11" ht="15" x14ac:dyDescent="0.2">
      <c r="A78" s="17">
        <v>68</v>
      </c>
      <c r="B78" s="6" t="s">
        <v>7</v>
      </c>
      <c r="C78" s="6"/>
      <c r="D78" s="7">
        <f t="shared" si="0"/>
        <v>0</v>
      </c>
      <c r="E78" s="7">
        <v>0</v>
      </c>
      <c r="F78" s="10">
        <v>0</v>
      </c>
      <c r="G78" s="23">
        <v>0</v>
      </c>
      <c r="H78" s="23">
        <v>0</v>
      </c>
      <c r="I78" s="10">
        <v>0</v>
      </c>
      <c r="J78" s="10">
        <v>0</v>
      </c>
      <c r="K78" s="44"/>
    </row>
    <row r="79" spans="1:11" ht="15" x14ac:dyDescent="0.2">
      <c r="A79" s="17">
        <v>69</v>
      </c>
      <c r="B79" s="6" t="s">
        <v>8</v>
      </c>
      <c r="C79" s="6"/>
      <c r="D79" s="7">
        <f t="shared" si="0"/>
        <v>0</v>
      </c>
      <c r="E79" s="7">
        <v>0</v>
      </c>
      <c r="F79" s="10">
        <v>0</v>
      </c>
      <c r="G79" s="23">
        <v>0</v>
      </c>
      <c r="H79" s="23">
        <v>0</v>
      </c>
      <c r="I79" s="10">
        <v>0</v>
      </c>
      <c r="J79" s="10">
        <v>0</v>
      </c>
      <c r="K79" s="44"/>
    </row>
    <row r="80" spans="1:11" ht="15" x14ac:dyDescent="0.2">
      <c r="A80" s="17">
        <v>70</v>
      </c>
      <c r="B80" s="6" t="s">
        <v>9</v>
      </c>
      <c r="C80" s="6"/>
      <c r="D80" s="7">
        <f t="shared" si="0"/>
        <v>119.74784</v>
      </c>
      <c r="E80" s="7">
        <v>0</v>
      </c>
      <c r="F80" s="10">
        <v>0</v>
      </c>
      <c r="G80" s="23">
        <f>124.21-4.46216</f>
        <v>119.74784</v>
      </c>
      <c r="H80" s="23">
        <v>0</v>
      </c>
      <c r="I80" s="10">
        <v>0</v>
      </c>
      <c r="J80" s="10">
        <v>0</v>
      </c>
      <c r="K80" s="44"/>
    </row>
    <row r="81" spans="1:11" ht="45" x14ac:dyDescent="0.2">
      <c r="A81" s="17">
        <v>71</v>
      </c>
      <c r="B81" s="6" t="s">
        <v>10</v>
      </c>
      <c r="C81" s="6"/>
      <c r="D81" s="7">
        <f t="shared" si="0"/>
        <v>0</v>
      </c>
      <c r="E81" s="7">
        <v>0</v>
      </c>
      <c r="F81" s="10">
        <v>0</v>
      </c>
      <c r="G81" s="23">
        <v>0</v>
      </c>
      <c r="H81" s="23">
        <v>0</v>
      </c>
      <c r="I81" s="10">
        <v>0</v>
      </c>
      <c r="J81" s="10">
        <v>0</v>
      </c>
      <c r="K81" s="44"/>
    </row>
    <row r="82" spans="1:11" ht="15" x14ac:dyDescent="0.2">
      <c r="A82" s="17">
        <v>72</v>
      </c>
      <c r="B82" s="8" t="s">
        <v>11</v>
      </c>
      <c r="C82" s="26"/>
      <c r="D82" s="7">
        <f t="shared" ref="D82:D112" si="14">E82+F82+G82+H82+I82+J82</f>
        <v>0</v>
      </c>
      <c r="E82" s="7">
        <v>0</v>
      </c>
      <c r="F82" s="10">
        <v>0</v>
      </c>
      <c r="G82" s="23">
        <v>0</v>
      </c>
      <c r="H82" s="23">
        <v>0</v>
      </c>
      <c r="I82" s="10">
        <v>0</v>
      </c>
      <c r="J82" s="10">
        <v>0</v>
      </c>
      <c r="K82" s="44"/>
    </row>
    <row r="83" spans="1:11" ht="30" x14ac:dyDescent="0.2">
      <c r="A83" s="17">
        <v>73</v>
      </c>
      <c r="B83" s="6" t="s">
        <v>31</v>
      </c>
      <c r="C83" s="6"/>
      <c r="D83" s="7">
        <f t="shared" si="14"/>
        <v>459.68999999999994</v>
      </c>
      <c r="E83" s="7">
        <f>E86</f>
        <v>0</v>
      </c>
      <c r="F83" s="10">
        <f t="shared" ref="F83:J83" si="15">F86</f>
        <v>0</v>
      </c>
      <c r="G83" s="10">
        <f t="shared" si="15"/>
        <v>0</v>
      </c>
      <c r="H83" s="10">
        <f t="shared" si="15"/>
        <v>147.26</v>
      </c>
      <c r="I83" s="10">
        <f t="shared" si="15"/>
        <v>153.15</v>
      </c>
      <c r="J83" s="10">
        <f t="shared" si="15"/>
        <v>159.28</v>
      </c>
      <c r="K83" s="44" t="s">
        <v>22</v>
      </c>
    </row>
    <row r="84" spans="1:11" ht="15" x14ac:dyDescent="0.2">
      <c r="A84" s="17">
        <v>74</v>
      </c>
      <c r="B84" s="6" t="s">
        <v>7</v>
      </c>
      <c r="C84" s="6"/>
      <c r="D84" s="7">
        <f t="shared" si="14"/>
        <v>0</v>
      </c>
      <c r="E84" s="7">
        <v>0</v>
      </c>
      <c r="F84" s="10">
        <v>0</v>
      </c>
      <c r="G84" s="23">
        <v>0</v>
      </c>
      <c r="H84" s="23">
        <v>0</v>
      </c>
      <c r="I84" s="10">
        <v>0</v>
      </c>
      <c r="J84" s="10">
        <v>0</v>
      </c>
      <c r="K84" s="44"/>
    </row>
    <row r="85" spans="1:11" ht="15" x14ac:dyDescent="0.2">
      <c r="A85" s="17">
        <v>75</v>
      </c>
      <c r="B85" s="6" t="s">
        <v>8</v>
      </c>
      <c r="C85" s="6"/>
      <c r="D85" s="7">
        <f t="shared" si="14"/>
        <v>0</v>
      </c>
      <c r="E85" s="7">
        <v>0</v>
      </c>
      <c r="F85" s="10">
        <v>0</v>
      </c>
      <c r="G85" s="23">
        <v>0</v>
      </c>
      <c r="H85" s="23">
        <v>0</v>
      </c>
      <c r="I85" s="10">
        <v>0</v>
      </c>
      <c r="J85" s="10">
        <v>0</v>
      </c>
      <c r="K85" s="44"/>
    </row>
    <row r="86" spans="1:11" ht="15" x14ac:dyDescent="0.2">
      <c r="A86" s="17">
        <v>76</v>
      </c>
      <c r="B86" s="6" t="s">
        <v>9</v>
      </c>
      <c r="C86" s="6"/>
      <c r="D86" s="7">
        <f t="shared" si="14"/>
        <v>459.68999999999994</v>
      </c>
      <c r="E86" s="7">
        <v>0</v>
      </c>
      <c r="F86" s="10">
        <v>0</v>
      </c>
      <c r="G86" s="23">
        <v>0</v>
      </c>
      <c r="H86" s="23">
        <v>147.26</v>
      </c>
      <c r="I86" s="23">
        <v>153.15</v>
      </c>
      <c r="J86" s="23">
        <v>159.28</v>
      </c>
      <c r="K86" s="44"/>
    </row>
    <row r="87" spans="1:11" ht="45" x14ac:dyDescent="0.2">
      <c r="A87" s="17">
        <v>77</v>
      </c>
      <c r="B87" s="6" t="s">
        <v>10</v>
      </c>
      <c r="C87" s="6"/>
      <c r="D87" s="7">
        <f t="shared" si="14"/>
        <v>0</v>
      </c>
      <c r="E87" s="7">
        <v>0</v>
      </c>
      <c r="F87" s="10">
        <v>0</v>
      </c>
      <c r="G87" s="23">
        <v>0</v>
      </c>
      <c r="H87" s="23">
        <v>0</v>
      </c>
      <c r="I87" s="10">
        <v>0</v>
      </c>
      <c r="J87" s="10">
        <v>0</v>
      </c>
      <c r="K87" s="44"/>
    </row>
    <row r="88" spans="1:11" ht="15" x14ac:dyDescent="0.2">
      <c r="A88" s="17">
        <v>78</v>
      </c>
      <c r="B88" s="8" t="s">
        <v>11</v>
      </c>
      <c r="C88" s="26"/>
      <c r="D88" s="7">
        <f t="shared" si="14"/>
        <v>0</v>
      </c>
      <c r="E88" s="7">
        <v>0</v>
      </c>
      <c r="F88" s="10">
        <v>0</v>
      </c>
      <c r="G88" s="23">
        <v>0</v>
      </c>
      <c r="H88" s="23">
        <v>0</v>
      </c>
      <c r="I88" s="10">
        <v>0</v>
      </c>
      <c r="J88" s="10">
        <v>0</v>
      </c>
      <c r="K88" s="44"/>
    </row>
    <row r="89" spans="1:11" ht="30" x14ac:dyDescent="0.2">
      <c r="A89" s="17">
        <v>79</v>
      </c>
      <c r="B89" s="6" t="s">
        <v>26</v>
      </c>
      <c r="C89" s="6"/>
      <c r="D89" s="7">
        <f t="shared" si="14"/>
        <v>36.82</v>
      </c>
      <c r="E89" s="7">
        <f>E90+E91+E92</f>
        <v>0</v>
      </c>
      <c r="F89" s="10">
        <v>0</v>
      </c>
      <c r="G89" s="10">
        <f t="shared" ref="G89:J89" si="16">G90+G91+G92</f>
        <v>36.82</v>
      </c>
      <c r="H89" s="10">
        <f t="shared" si="16"/>
        <v>0</v>
      </c>
      <c r="I89" s="10">
        <f t="shared" si="16"/>
        <v>0</v>
      </c>
      <c r="J89" s="10">
        <f t="shared" si="16"/>
        <v>0</v>
      </c>
      <c r="K89" s="44" t="s">
        <v>37</v>
      </c>
    </row>
    <row r="90" spans="1:11" ht="15" x14ac:dyDescent="0.2">
      <c r="A90" s="17">
        <v>80</v>
      </c>
      <c r="B90" s="6" t="s">
        <v>7</v>
      </c>
      <c r="C90" s="6"/>
      <c r="D90" s="7">
        <f t="shared" si="14"/>
        <v>0</v>
      </c>
      <c r="E90" s="7">
        <v>0</v>
      </c>
      <c r="F90" s="10">
        <v>0</v>
      </c>
      <c r="G90" s="23">
        <v>0</v>
      </c>
      <c r="H90" s="23">
        <v>0</v>
      </c>
      <c r="I90" s="10">
        <v>0</v>
      </c>
      <c r="J90" s="10">
        <v>0</v>
      </c>
      <c r="K90" s="44"/>
    </row>
    <row r="91" spans="1:11" ht="15" x14ac:dyDescent="0.2">
      <c r="A91" s="17">
        <v>81</v>
      </c>
      <c r="B91" s="6" t="s">
        <v>8</v>
      </c>
      <c r="C91" s="6"/>
      <c r="D91" s="7">
        <f t="shared" si="14"/>
        <v>0</v>
      </c>
      <c r="E91" s="7">
        <v>0</v>
      </c>
      <c r="F91" s="10">
        <v>0</v>
      </c>
      <c r="G91" s="23">
        <v>0</v>
      </c>
      <c r="H91" s="23">
        <v>0</v>
      </c>
      <c r="I91" s="10">
        <v>0</v>
      </c>
      <c r="J91" s="10">
        <v>0</v>
      </c>
      <c r="K91" s="44"/>
    </row>
    <row r="92" spans="1:11" ht="15" x14ac:dyDescent="0.2">
      <c r="A92" s="17">
        <v>82</v>
      </c>
      <c r="B92" s="6" t="s">
        <v>9</v>
      </c>
      <c r="C92" s="6"/>
      <c r="D92" s="7">
        <f t="shared" si="14"/>
        <v>36.82</v>
      </c>
      <c r="E92" s="7">
        <v>0</v>
      </c>
      <c r="F92" s="10">
        <v>0</v>
      </c>
      <c r="G92" s="23">
        <v>36.82</v>
      </c>
      <c r="H92" s="23">
        <v>0</v>
      </c>
      <c r="I92" s="10">
        <v>0</v>
      </c>
      <c r="J92" s="10">
        <v>0</v>
      </c>
      <c r="K92" s="44"/>
    </row>
    <row r="93" spans="1:11" ht="45" x14ac:dyDescent="0.2">
      <c r="A93" s="17">
        <v>83</v>
      </c>
      <c r="B93" s="6" t="s">
        <v>10</v>
      </c>
      <c r="C93" s="6"/>
      <c r="D93" s="7">
        <f t="shared" si="14"/>
        <v>0</v>
      </c>
      <c r="E93" s="7">
        <v>0</v>
      </c>
      <c r="F93" s="10">
        <v>0</v>
      </c>
      <c r="G93" s="23">
        <v>0</v>
      </c>
      <c r="H93" s="23">
        <v>0</v>
      </c>
      <c r="I93" s="10">
        <v>0</v>
      </c>
      <c r="J93" s="10">
        <v>0</v>
      </c>
      <c r="K93" s="44"/>
    </row>
    <row r="94" spans="1:11" ht="15" x14ac:dyDescent="0.2">
      <c r="A94" s="17">
        <v>84</v>
      </c>
      <c r="B94" s="8" t="s">
        <v>11</v>
      </c>
      <c r="C94" s="26"/>
      <c r="D94" s="7">
        <f t="shared" si="14"/>
        <v>0</v>
      </c>
      <c r="E94" s="7">
        <v>0</v>
      </c>
      <c r="F94" s="10">
        <v>0</v>
      </c>
      <c r="G94" s="23">
        <v>0</v>
      </c>
      <c r="H94" s="23">
        <v>0</v>
      </c>
      <c r="I94" s="10">
        <v>0</v>
      </c>
      <c r="J94" s="10">
        <v>0</v>
      </c>
      <c r="K94" s="44"/>
    </row>
    <row r="95" spans="1:11" ht="30" x14ac:dyDescent="0.2">
      <c r="A95" s="17">
        <v>85</v>
      </c>
      <c r="B95" s="6" t="s">
        <v>27</v>
      </c>
      <c r="C95" s="6"/>
      <c r="D95" s="7">
        <f t="shared" si="14"/>
        <v>680.91000000000008</v>
      </c>
      <c r="E95" s="7">
        <f>E96+E97+E98</f>
        <v>0</v>
      </c>
      <c r="F95" s="10">
        <f t="shared" ref="F95:J95" si="17">F96+F97+F98</f>
        <v>0</v>
      </c>
      <c r="G95" s="10">
        <f t="shared" si="17"/>
        <v>150</v>
      </c>
      <c r="H95" s="10">
        <f t="shared" si="17"/>
        <v>167.75</v>
      </c>
      <c r="I95" s="10">
        <f t="shared" si="17"/>
        <v>174.46</v>
      </c>
      <c r="J95" s="10">
        <f t="shared" si="17"/>
        <v>188.7</v>
      </c>
      <c r="K95" s="44" t="s">
        <v>43</v>
      </c>
    </row>
    <row r="96" spans="1:11" ht="15" x14ac:dyDescent="0.2">
      <c r="A96" s="17">
        <v>86</v>
      </c>
      <c r="B96" s="6" t="s">
        <v>7</v>
      </c>
      <c r="C96" s="6"/>
      <c r="D96" s="7">
        <f t="shared" si="14"/>
        <v>0</v>
      </c>
      <c r="E96" s="7">
        <v>0</v>
      </c>
      <c r="F96" s="10">
        <v>0</v>
      </c>
      <c r="G96" s="23">
        <v>0</v>
      </c>
      <c r="H96" s="23">
        <v>0</v>
      </c>
      <c r="I96" s="10">
        <v>0</v>
      </c>
      <c r="J96" s="10">
        <v>0</v>
      </c>
      <c r="K96" s="44"/>
    </row>
    <row r="97" spans="1:11" ht="15" x14ac:dyDescent="0.2">
      <c r="A97" s="17">
        <v>87</v>
      </c>
      <c r="B97" s="6" t="s">
        <v>8</v>
      </c>
      <c r="C97" s="6"/>
      <c r="D97" s="7">
        <f t="shared" si="14"/>
        <v>0</v>
      </c>
      <c r="E97" s="7">
        <v>0</v>
      </c>
      <c r="F97" s="10">
        <v>0</v>
      </c>
      <c r="G97" s="23">
        <v>0</v>
      </c>
      <c r="H97" s="23">
        <v>0</v>
      </c>
      <c r="I97" s="10">
        <v>0</v>
      </c>
      <c r="J97" s="10">
        <v>0</v>
      </c>
      <c r="K97" s="44"/>
    </row>
    <row r="98" spans="1:11" ht="15" x14ac:dyDescent="0.2">
      <c r="A98" s="17">
        <v>88</v>
      </c>
      <c r="B98" s="6" t="s">
        <v>9</v>
      </c>
      <c r="C98" s="6"/>
      <c r="D98" s="7">
        <f t="shared" si="14"/>
        <v>680.91000000000008</v>
      </c>
      <c r="E98" s="7">
        <v>0</v>
      </c>
      <c r="F98" s="10">
        <v>0</v>
      </c>
      <c r="G98" s="23">
        <v>150</v>
      </c>
      <c r="H98" s="23">
        <v>167.75</v>
      </c>
      <c r="I98" s="23">
        <v>174.46</v>
      </c>
      <c r="J98" s="23">
        <v>188.7</v>
      </c>
      <c r="K98" s="44"/>
    </row>
    <row r="99" spans="1:11" ht="45" x14ac:dyDescent="0.2">
      <c r="A99" s="17">
        <v>89</v>
      </c>
      <c r="B99" s="6" t="s">
        <v>10</v>
      </c>
      <c r="C99" s="6"/>
      <c r="D99" s="7">
        <f t="shared" si="14"/>
        <v>0</v>
      </c>
      <c r="E99" s="7">
        <f>E98</f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44"/>
    </row>
    <row r="100" spans="1:11" ht="15" x14ac:dyDescent="0.2">
      <c r="A100" s="17">
        <v>90</v>
      </c>
      <c r="B100" s="8" t="s">
        <v>11</v>
      </c>
      <c r="C100" s="26"/>
      <c r="D100" s="7">
        <f t="shared" si="14"/>
        <v>0</v>
      </c>
      <c r="E100" s="7">
        <v>0</v>
      </c>
      <c r="F100" s="10">
        <v>0</v>
      </c>
      <c r="G100" s="23">
        <v>0</v>
      </c>
      <c r="H100" s="23">
        <v>0</v>
      </c>
      <c r="I100" s="10">
        <v>0</v>
      </c>
      <c r="J100" s="10">
        <v>0</v>
      </c>
      <c r="K100" s="44"/>
    </row>
    <row r="101" spans="1:11" ht="60" x14ac:dyDescent="0.2">
      <c r="A101" s="17">
        <v>91</v>
      </c>
      <c r="B101" s="6" t="s">
        <v>29</v>
      </c>
      <c r="C101" s="6"/>
      <c r="D101" s="7">
        <f t="shared" si="14"/>
        <v>2662.77</v>
      </c>
      <c r="E101" s="7">
        <f>E102+E103+E104</f>
        <v>0</v>
      </c>
      <c r="F101" s="10">
        <f t="shared" ref="F101:J101" si="18">F102+F103+F104</f>
        <v>704.6</v>
      </c>
      <c r="G101" s="10">
        <f t="shared" si="18"/>
        <v>255.89999999999998</v>
      </c>
      <c r="H101" s="10">
        <f t="shared" si="18"/>
        <v>714</v>
      </c>
      <c r="I101" s="10">
        <f t="shared" si="18"/>
        <v>326.33000000000004</v>
      </c>
      <c r="J101" s="10">
        <f t="shared" si="18"/>
        <v>661.94</v>
      </c>
      <c r="K101" s="44" t="s">
        <v>37</v>
      </c>
    </row>
    <row r="102" spans="1:11" ht="15" x14ac:dyDescent="0.2">
      <c r="A102" s="17">
        <v>92</v>
      </c>
      <c r="B102" s="6" t="s">
        <v>7</v>
      </c>
      <c r="C102" s="6"/>
      <c r="D102" s="7">
        <f t="shared" si="14"/>
        <v>0</v>
      </c>
      <c r="E102" s="7">
        <v>0</v>
      </c>
      <c r="F102" s="10">
        <v>0</v>
      </c>
      <c r="G102" s="23">
        <v>0</v>
      </c>
      <c r="H102" s="23">
        <v>0</v>
      </c>
      <c r="I102" s="10">
        <v>0</v>
      </c>
      <c r="J102" s="10">
        <v>0</v>
      </c>
      <c r="K102" s="44"/>
    </row>
    <row r="103" spans="1:11" ht="15" x14ac:dyDescent="0.2">
      <c r="A103" s="17">
        <v>93</v>
      </c>
      <c r="B103" s="6" t="s">
        <v>8</v>
      </c>
      <c r="C103" s="6"/>
      <c r="D103" s="7">
        <f t="shared" si="14"/>
        <v>0</v>
      </c>
      <c r="E103" s="7">
        <v>0</v>
      </c>
      <c r="F103" s="10">
        <v>0</v>
      </c>
      <c r="G103" s="23">
        <v>0</v>
      </c>
      <c r="H103" s="23">
        <v>0</v>
      </c>
      <c r="I103" s="10">
        <v>0</v>
      </c>
      <c r="J103" s="10">
        <v>0</v>
      </c>
      <c r="K103" s="44"/>
    </row>
    <row r="104" spans="1:11" ht="15" x14ac:dyDescent="0.2">
      <c r="A104" s="17">
        <v>94</v>
      </c>
      <c r="B104" s="6" t="s">
        <v>9</v>
      </c>
      <c r="C104" s="6"/>
      <c r="D104" s="7">
        <f t="shared" si="14"/>
        <v>2662.77</v>
      </c>
      <c r="E104" s="7">
        <v>0</v>
      </c>
      <c r="F104" s="10">
        <v>704.6</v>
      </c>
      <c r="G104" s="23">
        <f>522-266.1</f>
        <v>255.89999999999998</v>
      </c>
      <c r="H104" s="23">
        <v>714</v>
      </c>
      <c r="I104" s="23">
        <f>653.94-I98-I86</f>
        <v>326.33000000000004</v>
      </c>
      <c r="J104" s="23">
        <v>661.94</v>
      </c>
      <c r="K104" s="44"/>
    </row>
    <row r="105" spans="1:11" ht="45" x14ac:dyDescent="0.2">
      <c r="A105" s="17">
        <v>95</v>
      </c>
      <c r="B105" s="6" t="s">
        <v>10</v>
      </c>
      <c r="C105" s="6"/>
      <c r="D105" s="7">
        <f t="shared" si="14"/>
        <v>0</v>
      </c>
      <c r="E105" s="7">
        <v>0</v>
      </c>
      <c r="F105" s="10">
        <v>0</v>
      </c>
      <c r="G105" s="23">
        <v>0</v>
      </c>
      <c r="H105" s="23">
        <v>0</v>
      </c>
      <c r="I105" s="10">
        <v>0</v>
      </c>
      <c r="J105" s="10">
        <v>0</v>
      </c>
      <c r="K105" s="44"/>
    </row>
    <row r="106" spans="1:11" ht="15" x14ac:dyDescent="0.2">
      <c r="A106" s="17">
        <v>96</v>
      </c>
      <c r="B106" s="8" t="s">
        <v>11</v>
      </c>
      <c r="C106" s="26"/>
      <c r="D106" s="7">
        <f t="shared" si="14"/>
        <v>0</v>
      </c>
      <c r="E106" s="7">
        <v>0</v>
      </c>
      <c r="F106" s="10">
        <v>0</v>
      </c>
      <c r="G106" s="23">
        <v>0</v>
      </c>
      <c r="H106" s="23">
        <v>0</v>
      </c>
      <c r="I106" s="10">
        <v>0</v>
      </c>
      <c r="J106" s="10">
        <v>0</v>
      </c>
      <c r="K106" s="44"/>
    </row>
    <row r="107" spans="1:11" ht="30" x14ac:dyDescent="0.2">
      <c r="A107" s="17">
        <v>97</v>
      </c>
      <c r="B107" s="6" t="s">
        <v>28</v>
      </c>
      <c r="C107" s="6"/>
      <c r="D107" s="7">
        <f t="shared" si="14"/>
        <v>35.75</v>
      </c>
      <c r="E107" s="7">
        <f>E108+E109+E110</f>
        <v>0</v>
      </c>
      <c r="F107" s="10">
        <f t="shared" ref="F107:J107" si="19">F108+F109+F110</f>
        <v>0</v>
      </c>
      <c r="G107" s="10">
        <f t="shared" si="19"/>
        <v>0</v>
      </c>
      <c r="H107" s="10">
        <f t="shared" si="19"/>
        <v>35.75</v>
      </c>
      <c r="I107" s="10">
        <f t="shared" si="19"/>
        <v>0</v>
      </c>
      <c r="J107" s="10">
        <f t="shared" si="19"/>
        <v>0</v>
      </c>
      <c r="K107" s="44" t="s">
        <v>37</v>
      </c>
    </row>
    <row r="108" spans="1:11" ht="15" x14ac:dyDescent="0.2">
      <c r="A108" s="17">
        <v>98</v>
      </c>
      <c r="B108" s="6" t="s">
        <v>7</v>
      </c>
      <c r="C108" s="6"/>
      <c r="D108" s="7">
        <f t="shared" si="14"/>
        <v>0</v>
      </c>
      <c r="E108" s="7">
        <v>0</v>
      </c>
      <c r="F108" s="10">
        <v>0</v>
      </c>
      <c r="G108" s="23">
        <v>0</v>
      </c>
      <c r="H108" s="23">
        <v>0</v>
      </c>
      <c r="I108" s="10">
        <v>0</v>
      </c>
      <c r="J108" s="10">
        <v>0</v>
      </c>
      <c r="K108" s="44"/>
    </row>
    <row r="109" spans="1:11" ht="15" x14ac:dyDescent="0.2">
      <c r="A109" s="17">
        <v>99</v>
      </c>
      <c r="B109" s="6" t="s">
        <v>8</v>
      </c>
      <c r="C109" s="6"/>
      <c r="D109" s="7">
        <f t="shared" si="14"/>
        <v>0</v>
      </c>
      <c r="E109" s="7">
        <v>0</v>
      </c>
      <c r="F109" s="10">
        <v>0</v>
      </c>
      <c r="G109" s="23">
        <v>0</v>
      </c>
      <c r="H109" s="23">
        <v>0</v>
      </c>
      <c r="I109" s="10">
        <v>0</v>
      </c>
      <c r="J109" s="10">
        <v>0</v>
      </c>
      <c r="K109" s="44"/>
    </row>
    <row r="110" spans="1:11" ht="15" x14ac:dyDescent="0.2">
      <c r="A110" s="17">
        <v>100</v>
      </c>
      <c r="B110" s="6" t="s">
        <v>9</v>
      </c>
      <c r="C110" s="6"/>
      <c r="D110" s="7">
        <f t="shared" si="14"/>
        <v>35.75</v>
      </c>
      <c r="E110" s="7">
        <v>0</v>
      </c>
      <c r="F110" s="10">
        <v>0</v>
      </c>
      <c r="G110" s="23">
        <v>0</v>
      </c>
      <c r="H110" s="23">
        <f>102-66.25</f>
        <v>35.75</v>
      </c>
      <c r="I110" s="23">
        <v>0</v>
      </c>
      <c r="J110" s="23">
        <v>0</v>
      </c>
      <c r="K110" s="44"/>
    </row>
    <row r="111" spans="1:11" ht="45" x14ac:dyDescent="0.2">
      <c r="A111" s="17">
        <v>101</v>
      </c>
      <c r="B111" s="6" t="s">
        <v>10</v>
      </c>
      <c r="C111" s="6"/>
      <c r="D111" s="7">
        <f t="shared" si="14"/>
        <v>35.75</v>
      </c>
      <c r="E111" s="7">
        <f>E110</f>
        <v>0</v>
      </c>
      <c r="F111" s="10">
        <f t="shared" ref="F111:J111" si="20">F110</f>
        <v>0</v>
      </c>
      <c r="G111" s="10">
        <v>0</v>
      </c>
      <c r="H111" s="10">
        <f t="shared" si="20"/>
        <v>35.75</v>
      </c>
      <c r="I111" s="10">
        <f t="shared" si="20"/>
        <v>0</v>
      </c>
      <c r="J111" s="10">
        <f t="shared" si="20"/>
        <v>0</v>
      </c>
      <c r="K111" s="44"/>
    </row>
    <row r="112" spans="1:11" ht="15" x14ac:dyDescent="0.2">
      <c r="A112" s="17">
        <v>102</v>
      </c>
      <c r="B112" s="8" t="s">
        <v>11</v>
      </c>
      <c r="C112" s="6"/>
      <c r="D112" s="7">
        <f t="shared" si="14"/>
        <v>0</v>
      </c>
      <c r="E112" s="7">
        <v>0</v>
      </c>
      <c r="F112" s="10">
        <v>0</v>
      </c>
      <c r="G112" s="23">
        <v>0</v>
      </c>
      <c r="H112" s="23">
        <v>0</v>
      </c>
      <c r="I112" s="10">
        <v>0</v>
      </c>
      <c r="J112" s="10">
        <v>0</v>
      </c>
      <c r="K112" s="44"/>
    </row>
    <row r="113" spans="1:11" ht="30" x14ac:dyDescent="0.2">
      <c r="A113" s="17">
        <v>103</v>
      </c>
      <c r="B113" s="6" t="s">
        <v>56</v>
      </c>
      <c r="C113" s="6"/>
      <c r="D113" s="7">
        <f t="shared" ref="D113:D136" si="21">E113+F113+G113+H113+I113+J113</f>
        <v>135.6</v>
      </c>
      <c r="E113" s="7">
        <f>E114+E115+E116</f>
        <v>0</v>
      </c>
      <c r="F113" s="10">
        <f t="shared" ref="F113:G113" si="22">F114+F115+F116</f>
        <v>0</v>
      </c>
      <c r="G113" s="10">
        <f t="shared" si="22"/>
        <v>0</v>
      </c>
      <c r="H113" s="10">
        <f t="shared" ref="H113:J113" si="23">H114+H115+H116</f>
        <v>135.6</v>
      </c>
      <c r="I113" s="10">
        <f t="shared" si="23"/>
        <v>0</v>
      </c>
      <c r="J113" s="10">
        <f t="shared" si="23"/>
        <v>0</v>
      </c>
      <c r="K113" s="44" t="s">
        <v>37</v>
      </c>
    </row>
    <row r="114" spans="1:11" ht="15" x14ac:dyDescent="0.2">
      <c r="A114" s="17">
        <v>104</v>
      </c>
      <c r="B114" s="6" t="s">
        <v>7</v>
      </c>
      <c r="C114" s="6"/>
      <c r="D114" s="7">
        <f t="shared" si="21"/>
        <v>0</v>
      </c>
      <c r="E114" s="7">
        <v>0</v>
      </c>
      <c r="F114" s="10">
        <v>0</v>
      </c>
      <c r="G114" s="23">
        <v>0</v>
      </c>
      <c r="H114" s="23">
        <v>0</v>
      </c>
      <c r="I114" s="10">
        <v>0</v>
      </c>
      <c r="J114" s="10">
        <v>0</v>
      </c>
      <c r="K114" s="44"/>
    </row>
    <row r="115" spans="1:11" ht="15" x14ac:dyDescent="0.2">
      <c r="A115" s="17">
        <v>105</v>
      </c>
      <c r="B115" s="6" t="s">
        <v>8</v>
      </c>
      <c r="C115" s="6"/>
      <c r="D115" s="7">
        <f t="shared" si="21"/>
        <v>0</v>
      </c>
      <c r="E115" s="7">
        <v>0</v>
      </c>
      <c r="F115" s="10">
        <v>0</v>
      </c>
      <c r="G115" s="23">
        <v>0</v>
      </c>
      <c r="H115" s="23">
        <v>0</v>
      </c>
      <c r="I115" s="10">
        <v>0</v>
      </c>
      <c r="J115" s="10">
        <v>0</v>
      </c>
      <c r="K115" s="44"/>
    </row>
    <row r="116" spans="1:11" ht="15" x14ac:dyDescent="0.2">
      <c r="A116" s="17">
        <v>106</v>
      </c>
      <c r="B116" s="6" t="s">
        <v>9</v>
      </c>
      <c r="C116" s="6"/>
      <c r="D116" s="7">
        <f t="shared" si="21"/>
        <v>135.6</v>
      </c>
      <c r="E116" s="7">
        <v>0</v>
      </c>
      <c r="F116" s="10">
        <v>0</v>
      </c>
      <c r="G116" s="23">
        <v>0</v>
      </c>
      <c r="H116" s="23">
        <v>135.6</v>
      </c>
      <c r="I116" s="23">
        <v>0</v>
      </c>
      <c r="J116" s="23">
        <v>0</v>
      </c>
      <c r="K116" s="44"/>
    </row>
    <row r="117" spans="1:11" ht="45" x14ac:dyDescent="0.2">
      <c r="A117" s="17">
        <v>107</v>
      </c>
      <c r="B117" s="6" t="s">
        <v>10</v>
      </c>
      <c r="C117" s="6"/>
      <c r="D117" s="7">
        <f t="shared" si="21"/>
        <v>0</v>
      </c>
      <c r="E117" s="7">
        <f>E116</f>
        <v>0</v>
      </c>
      <c r="F117" s="10">
        <f t="shared" ref="F117" si="24">F116</f>
        <v>0</v>
      </c>
      <c r="G117" s="10">
        <v>0</v>
      </c>
      <c r="H117" s="10">
        <v>0</v>
      </c>
      <c r="I117" s="10">
        <f t="shared" ref="I117:J117" si="25">I116</f>
        <v>0</v>
      </c>
      <c r="J117" s="10">
        <f t="shared" si="25"/>
        <v>0</v>
      </c>
      <c r="K117" s="44"/>
    </row>
    <row r="118" spans="1:11" ht="15" x14ac:dyDescent="0.2">
      <c r="A118" s="17">
        <v>108</v>
      </c>
      <c r="B118" s="8" t="s">
        <v>11</v>
      </c>
      <c r="C118" s="6"/>
      <c r="D118" s="7">
        <f t="shared" si="21"/>
        <v>0</v>
      </c>
      <c r="E118" s="7">
        <v>0</v>
      </c>
      <c r="F118" s="10">
        <v>0</v>
      </c>
      <c r="G118" s="23">
        <v>0</v>
      </c>
      <c r="H118" s="23">
        <v>0</v>
      </c>
      <c r="I118" s="10">
        <v>0</v>
      </c>
      <c r="J118" s="10">
        <v>0</v>
      </c>
      <c r="K118" s="44"/>
    </row>
    <row r="119" spans="1:11" ht="45" x14ac:dyDescent="0.2">
      <c r="A119" s="17">
        <v>109</v>
      </c>
      <c r="B119" s="6" t="s">
        <v>57</v>
      </c>
      <c r="C119" s="6"/>
      <c r="D119" s="7">
        <f t="shared" si="21"/>
        <v>20</v>
      </c>
      <c r="E119" s="7">
        <f>E120+E121+E122</f>
        <v>0</v>
      </c>
      <c r="F119" s="10">
        <f t="shared" ref="F119:G119" si="26">F120+F121+F122</f>
        <v>0</v>
      </c>
      <c r="G119" s="10">
        <f t="shared" si="26"/>
        <v>0</v>
      </c>
      <c r="H119" s="10">
        <f t="shared" ref="H119:J119" si="27">H120+H121+H122</f>
        <v>20</v>
      </c>
      <c r="I119" s="10">
        <f t="shared" si="27"/>
        <v>0</v>
      </c>
      <c r="J119" s="10">
        <f t="shared" si="27"/>
        <v>0</v>
      </c>
      <c r="K119" s="44" t="s">
        <v>60</v>
      </c>
    </row>
    <row r="120" spans="1:11" ht="15" x14ac:dyDescent="0.2">
      <c r="A120" s="17">
        <v>110</v>
      </c>
      <c r="B120" s="6" t="s">
        <v>7</v>
      </c>
      <c r="C120" s="6"/>
      <c r="D120" s="7">
        <f t="shared" si="21"/>
        <v>0</v>
      </c>
      <c r="E120" s="7">
        <v>0</v>
      </c>
      <c r="F120" s="10">
        <v>0</v>
      </c>
      <c r="G120" s="23">
        <v>0</v>
      </c>
      <c r="H120" s="23">
        <v>0</v>
      </c>
      <c r="I120" s="10">
        <v>0</v>
      </c>
      <c r="J120" s="10">
        <v>0</v>
      </c>
      <c r="K120" s="44"/>
    </row>
    <row r="121" spans="1:11" ht="15" x14ac:dyDescent="0.2">
      <c r="A121" s="17">
        <v>111</v>
      </c>
      <c r="B121" s="6" t="s">
        <v>8</v>
      </c>
      <c r="C121" s="6"/>
      <c r="D121" s="7">
        <f t="shared" si="21"/>
        <v>0</v>
      </c>
      <c r="E121" s="7">
        <v>0</v>
      </c>
      <c r="F121" s="10">
        <v>0</v>
      </c>
      <c r="G121" s="23">
        <v>0</v>
      </c>
      <c r="H121" s="23">
        <v>0</v>
      </c>
      <c r="I121" s="10">
        <v>0</v>
      </c>
      <c r="J121" s="10">
        <v>0</v>
      </c>
      <c r="K121" s="44"/>
    </row>
    <row r="122" spans="1:11" ht="15" x14ac:dyDescent="0.2">
      <c r="A122" s="17">
        <v>112</v>
      </c>
      <c r="B122" s="6" t="s">
        <v>9</v>
      </c>
      <c r="C122" s="6"/>
      <c r="D122" s="7">
        <f t="shared" si="21"/>
        <v>20</v>
      </c>
      <c r="E122" s="7">
        <v>0</v>
      </c>
      <c r="F122" s="10">
        <v>0</v>
      </c>
      <c r="G122" s="23">
        <v>0</v>
      </c>
      <c r="H122" s="23">
        <v>20</v>
      </c>
      <c r="I122" s="23">
        <v>0</v>
      </c>
      <c r="J122" s="23">
        <v>0</v>
      </c>
      <c r="K122" s="44"/>
    </row>
    <row r="123" spans="1:11" ht="45" x14ac:dyDescent="0.2">
      <c r="A123" s="17">
        <v>113</v>
      </c>
      <c r="B123" s="6" t="s">
        <v>10</v>
      </c>
      <c r="C123" s="6"/>
      <c r="D123" s="7">
        <f t="shared" si="21"/>
        <v>0</v>
      </c>
      <c r="E123" s="7">
        <f>E122</f>
        <v>0</v>
      </c>
      <c r="F123" s="10">
        <f t="shared" ref="F123" si="28">F122</f>
        <v>0</v>
      </c>
      <c r="G123" s="10">
        <v>0</v>
      </c>
      <c r="H123" s="10">
        <v>0</v>
      </c>
      <c r="I123" s="10">
        <f t="shared" ref="I123" si="29">I122</f>
        <v>0</v>
      </c>
      <c r="J123" s="10">
        <f t="shared" ref="J123" si="30">J122</f>
        <v>0</v>
      </c>
      <c r="K123" s="44"/>
    </row>
    <row r="124" spans="1:11" ht="15" x14ac:dyDescent="0.2">
      <c r="A124" s="17">
        <v>114</v>
      </c>
      <c r="B124" s="8" t="s">
        <v>11</v>
      </c>
      <c r="C124" s="6"/>
      <c r="D124" s="7">
        <f t="shared" si="21"/>
        <v>0</v>
      </c>
      <c r="E124" s="7">
        <v>0</v>
      </c>
      <c r="F124" s="10">
        <v>0</v>
      </c>
      <c r="G124" s="23">
        <v>0</v>
      </c>
      <c r="H124" s="23">
        <v>0</v>
      </c>
      <c r="I124" s="10">
        <v>0</v>
      </c>
      <c r="J124" s="10">
        <v>0</v>
      </c>
      <c r="K124" s="44"/>
    </row>
    <row r="125" spans="1:11" ht="34.15" customHeight="1" x14ac:dyDescent="0.2">
      <c r="A125" s="17">
        <v>115</v>
      </c>
      <c r="B125" s="6" t="s">
        <v>58</v>
      </c>
      <c r="C125" s="6"/>
      <c r="D125" s="7">
        <f t="shared" si="21"/>
        <v>0</v>
      </c>
      <c r="E125" s="7">
        <f>E126+E127+E128</f>
        <v>0</v>
      </c>
      <c r="F125" s="10">
        <f t="shared" ref="F125:G125" si="31">F126+F127+F128</f>
        <v>0</v>
      </c>
      <c r="G125" s="10">
        <f t="shared" si="31"/>
        <v>0</v>
      </c>
      <c r="H125" s="10">
        <f t="shared" ref="H125:J125" si="32">H126+H127+H128</f>
        <v>0</v>
      </c>
      <c r="I125" s="10">
        <f t="shared" si="32"/>
        <v>0</v>
      </c>
      <c r="J125" s="10">
        <f t="shared" si="32"/>
        <v>0</v>
      </c>
      <c r="K125" s="44" t="s">
        <v>60</v>
      </c>
    </row>
    <row r="126" spans="1:11" ht="15" x14ac:dyDescent="0.2">
      <c r="A126" s="17">
        <v>116</v>
      </c>
      <c r="B126" s="6" t="s">
        <v>7</v>
      </c>
      <c r="C126" s="6"/>
      <c r="D126" s="7">
        <f t="shared" si="21"/>
        <v>0</v>
      </c>
      <c r="E126" s="7">
        <v>0</v>
      </c>
      <c r="F126" s="10">
        <v>0</v>
      </c>
      <c r="G126" s="23">
        <v>0</v>
      </c>
      <c r="H126" s="23">
        <v>0</v>
      </c>
      <c r="I126" s="23">
        <v>0</v>
      </c>
      <c r="J126" s="23">
        <v>0</v>
      </c>
      <c r="K126" s="44"/>
    </row>
    <row r="127" spans="1:11" ht="15" x14ac:dyDescent="0.2">
      <c r="A127" s="17">
        <v>117</v>
      </c>
      <c r="B127" s="6" t="s">
        <v>8</v>
      </c>
      <c r="C127" s="6"/>
      <c r="D127" s="7">
        <f t="shared" si="21"/>
        <v>0</v>
      </c>
      <c r="E127" s="7">
        <v>0</v>
      </c>
      <c r="F127" s="10">
        <v>0</v>
      </c>
      <c r="G127" s="23">
        <v>0</v>
      </c>
      <c r="H127" s="23">
        <v>0</v>
      </c>
      <c r="I127" s="23">
        <v>0</v>
      </c>
      <c r="J127" s="23">
        <v>0</v>
      </c>
      <c r="K127" s="44"/>
    </row>
    <row r="128" spans="1:11" ht="15" x14ac:dyDescent="0.2">
      <c r="A128" s="17">
        <v>118</v>
      </c>
      <c r="B128" s="6" t="s">
        <v>9</v>
      </c>
      <c r="C128" s="6"/>
      <c r="D128" s="7">
        <f t="shared" si="21"/>
        <v>0</v>
      </c>
      <c r="E128" s="7">
        <v>0</v>
      </c>
      <c r="F128" s="10">
        <v>0</v>
      </c>
      <c r="G128" s="23">
        <v>0</v>
      </c>
      <c r="H128" s="23">
        <v>0</v>
      </c>
      <c r="I128" s="23">
        <v>0</v>
      </c>
      <c r="J128" s="23">
        <v>0</v>
      </c>
      <c r="K128" s="44"/>
    </row>
    <row r="129" spans="1:11" ht="45" x14ac:dyDescent="0.2">
      <c r="A129" s="17">
        <v>119</v>
      </c>
      <c r="B129" s="6" t="s">
        <v>10</v>
      </c>
      <c r="C129" s="6"/>
      <c r="D129" s="7">
        <f t="shared" si="21"/>
        <v>0</v>
      </c>
      <c r="E129" s="7">
        <f>E128</f>
        <v>0</v>
      </c>
      <c r="F129" s="10">
        <f t="shared" ref="F129" si="33">F128</f>
        <v>0</v>
      </c>
      <c r="G129" s="10">
        <v>0</v>
      </c>
      <c r="H129" s="10">
        <v>0</v>
      </c>
      <c r="I129" s="10">
        <v>0</v>
      </c>
      <c r="J129" s="10">
        <v>0</v>
      </c>
      <c r="K129" s="44"/>
    </row>
    <row r="130" spans="1:11" ht="15" x14ac:dyDescent="0.2">
      <c r="A130" s="17">
        <v>120</v>
      </c>
      <c r="B130" s="8" t="s">
        <v>11</v>
      </c>
      <c r="C130" s="6"/>
      <c r="D130" s="7">
        <f t="shared" si="21"/>
        <v>0</v>
      </c>
      <c r="E130" s="7">
        <v>0</v>
      </c>
      <c r="F130" s="10">
        <v>0</v>
      </c>
      <c r="G130" s="23">
        <v>0</v>
      </c>
      <c r="H130" s="23">
        <v>0</v>
      </c>
      <c r="I130" s="23">
        <v>0</v>
      </c>
      <c r="J130" s="23">
        <v>0</v>
      </c>
      <c r="K130" s="44"/>
    </row>
    <row r="131" spans="1:11" ht="51.6" customHeight="1" x14ac:dyDescent="0.2">
      <c r="A131" s="17">
        <v>121</v>
      </c>
      <c r="B131" s="6" t="s">
        <v>59</v>
      </c>
      <c r="C131" s="6"/>
      <c r="D131" s="7">
        <f t="shared" si="21"/>
        <v>0</v>
      </c>
      <c r="E131" s="7">
        <f>E132+E133+E134</f>
        <v>0</v>
      </c>
      <c r="F131" s="10">
        <f t="shared" ref="F131:G131" si="34">F132+F133+F134</f>
        <v>0</v>
      </c>
      <c r="G131" s="10">
        <f t="shared" si="34"/>
        <v>0</v>
      </c>
      <c r="H131" s="10">
        <f t="shared" ref="H131:J131" si="35">H132+H133+H134</f>
        <v>0</v>
      </c>
      <c r="I131" s="10">
        <f t="shared" si="35"/>
        <v>0</v>
      </c>
      <c r="J131" s="10">
        <f t="shared" si="35"/>
        <v>0</v>
      </c>
      <c r="K131" s="44" t="s">
        <v>60</v>
      </c>
    </row>
    <row r="132" spans="1:11" ht="15" x14ac:dyDescent="0.2">
      <c r="A132" s="17">
        <v>122</v>
      </c>
      <c r="B132" s="6" t="s">
        <v>7</v>
      </c>
      <c r="C132" s="6"/>
      <c r="D132" s="7">
        <f t="shared" si="21"/>
        <v>0</v>
      </c>
      <c r="E132" s="7">
        <v>0</v>
      </c>
      <c r="F132" s="10">
        <v>0</v>
      </c>
      <c r="G132" s="23">
        <v>0</v>
      </c>
      <c r="H132" s="23">
        <v>0</v>
      </c>
      <c r="I132" s="23">
        <v>0</v>
      </c>
      <c r="J132" s="23">
        <v>0</v>
      </c>
      <c r="K132" s="44"/>
    </row>
    <row r="133" spans="1:11" ht="15" x14ac:dyDescent="0.2">
      <c r="A133" s="17">
        <v>123</v>
      </c>
      <c r="B133" s="6" t="s">
        <v>8</v>
      </c>
      <c r="C133" s="6"/>
      <c r="D133" s="7">
        <f t="shared" si="21"/>
        <v>0</v>
      </c>
      <c r="E133" s="7">
        <v>0</v>
      </c>
      <c r="F133" s="10">
        <v>0</v>
      </c>
      <c r="G133" s="23">
        <v>0</v>
      </c>
      <c r="H133" s="23">
        <v>0</v>
      </c>
      <c r="I133" s="23">
        <v>0</v>
      </c>
      <c r="J133" s="23">
        <v>0</v>
      </c>
      <c r="K133" s="44"/>
    </row>
    <row r="134" spans="1:11" ht="15" x14ac:dyDescent="0.2">
      <c r="A134" s="17">
        <v>124</v>
      </c>
      <c r="B134" s="6" t="s">
        <v>9</v>
      </c>
      <c r="C134" s="6"/>
      <c r="D134" s="7">
        <f t="shared" si="21"/>
        <v>0</v>
      </c>
      <c r="E134" s="7">
        <v>0</v>
      </c>
      <c r="F134" s="10">
        <v>0</v>
      </c>
      <c r="G134" s="23">
        <v>0</v>
      </c>
      <c r="H134" s="23">
        <v>0</v>
      </c>
      <c r="I134" s="23">
        <v>0</v>
      </c>
      <c r="J134" s="23">
        <v>0</v>
      </c>
      <c r="K134" s="44"/>
    </row>
    <row r="135" spans="1:11" ht="45" x14ac:dyDescent="0.2">
      <c r="A135" s="17">
        <v>125</v>
      </c>
      <c r="B135" s="6" t="s">
        <v>10</v>
      </c>
      <c r="C135" s="6"/>
      <c r="D135" s="7">
        <f t="shared" si="21"/>
        <v>0</v>
      </c>
      <c r="E135" s="7">
        <f>E134</f>
        <v>0</v>
      </c>
      <c r="F135" s="10">
        <f t="shared" ref="F135" si="36">F134</f>
        <v>0</v>
      </c>
      <c r="G135" s="10">
        <v>0</v>
      </c>
      <c r="H135" s="10">
        <v>0</v>
      </c>
      <c r="I135" s="10">
        <v>0</v>
      </c>
      <c r="J135" s="10">
        <v>0</v>
      </c>
      <c r="K135" s="44"/>
    </row>
    <row r="136" spans="1:11" ht="15" x14ac:dyDescent="0.2">
      <c r="A136" s="17">
        <v>126</v>
      </c>
      <c r="B136" s="8" t="s">
        <v>11</v>
      </c>
      <c r="C136" s="6"/>
      <c r="D136" s="7">
        <f t="shared" si="21"/>
        <v>0</v>
      </c>
      <c r="E136" s="7">
        <v>0</v>
      </c>
      <c r="F136" s="10">
        <v>0</v>
      </c>
      <c r="G136" s="23">
        <v>0</v>
      </c>
      <c r="H136" s="23">
        <v>0</v>
      </c>
      <c r="I136" s="23">
        <v>0</v>
      </c>
      <c r="J136" s="23">
        <v>0</v>
      </c>
      <c r="K136" s="44"/>
    </row>
    <row r="137" spans="1:11" ht="150" x14ac:dyDescent="0.2">
      <c r="A137" s="17">
        <v>127</v>
      </c>
      <c r="B137" s="8" t="s">
        <v>50</v>
      </c>
      <c r="C137" s="6" t="s">
        <v>55</v>
      </c>
      <c r="D137" s="7">
        <f>D140</f>
        <v>11065.83</v>
      </c>
      <c r="E137" s="7">
        <v>0</v>
      </c>
      <c r="F137" s="10">
        <v>0</v>
      </c>
      <c r="G137" s="23">
        <f>G140</f>
        <v>1506</v>
      </c>
      <c r="H137" s="23">
        <f>H140</f>
        <v>3066.24</v>
      </c>
      <c r="I137" s="23">
        <f t="shared" ref="I137:J137" si="37">I140</f>
        <v>3693.6</v>
      </c>
      <c r="J137" s="23">
        <f t="shared" si="37"/>
        <v>2799.99</v>
      </c>
      <c r="K137" s="44" t="s">
        <v>38</v>
      </c>
    </row>
    <row r="138" spans="1:11" ht="15" x14ac:dyDescent="0.2">
      <c r="A138" s="17">
        <v>128</v>
      </c>
      <c r="B138" s="8" t="s">
        <v>7</v>
      </c>
      <c r="C138" s="6"/>
      <c r="D138" s="7">
        <v>0</v>
      </c>
      <c r="E138" s="7">
        <v>0</v>
      </c>
      <c r="F138" s="10">
        <v>0</v>
      </c>
      <c r="G138" s="23">
        <v>0</v>
      </c>
      <c r="H138" s="23">
        <v>0</v>
      </c>
      <c r="I138" s="23">
        <v>0</v>
      </c>
      <c r="J138" s="23">
        <v>0</v>
      </c>
      <c r="K138" s="44"/>
    </row>
    <row r="139" spans="1:11" ht="15" x14ac:dyDescent="0.2">
      <c r="A139" s="17">
        <v>129</v>
      </c>
      <c r="B139" s="8" t="s">
        <v>8</v>
      </c>
      <c r="C139" s="6"/>
      <c r="D139" s="7">
        <v>0</v>
      </c>
      <c r="E139" s="7">
        <v>0</v>
      </c>
      <c r="F139" s="10">
        <v>0</v>
      </c>
      <c r="G139" s="23">
        <v>0</v>
      </c>
      <c r="H139" s="23">
        <v>0</v>
      </c>
      <c r="I139" s="23">
        <v>0</v>
      </c>
      <c r="J139" s="23">
        <v>0</v>
      </c>
      <c r="K139" s="44"/>
    </row>
    <row r="140" spans="1:11" ht="15" x14ac:dyDescent="0.2">
      <c r="A140" s="17">
        <v>130</v>
      </c>
      <c r="B140" s="8" t="s">
        <v>9</v>
      </c>
      <c r="C140" s="6"/>
      <c r="D140" s="7">
        <f>SUM(E140:J140)</f>
        <v>11065.83</v>
      </c>
      <c r="E140" s="7">
        <v>0</v>
      </c>
      <c r="F140" s="10">
        <v>0</v>
      </c>
      <c r="G140" s="23">
        <f>G146</f>
        <v>1506</v>
      </c>
      <c r="H140" s="23">
        <f>H146</f>
        <v>3066.24</v>
      </c>
      <c r="I140" s="23">
        <f t="shared" ref="I140:J140" si="38">I146</f>
        <v>3693.6</v>
      </c>
      <c r="J140" s="23">
        <f t="shared" si="38"/>
        <v>2799.99</v>
      </c>
      <c r="K140" s="44"/>
    </row>
    <row r="141" spans="1:11" ht="45" x14ac:dyDescent="0.2">
      <c r="A141" s="17">
        <v>131</v>
      </c>
      <c r="B141" s="8" t="s">
        <v>10</v>
      </c>
      <c r="C141" s="6"/>
      <c r="D141" s="7">
        <v>100.2</v>
      </c>
      <c r="E141" s="7">
        <v>0</v>
      </c>
      <c r="F141" s="10">
        <v>0</v>
      </c>
      <c r="G141" s="23">
        <v>100.2</v>
      </c>
      <c r="H141" s="23">
        <v>0</v>
      </c>
      <c r="I141" s="23">
        <v>0</v>
      </c>
      <c r="J141" s="23">
        <v>0</v>
      </c>
      <c r="K141" s="44"/>
    </row>
    <row r="142" spans="1:11" ht="15" x14ac:dyDescent="0.2">
      <c r="A142" s="17">
        <v>132</v>
      </c>
      <c r="B142" s="8" t="s">
        <v>11</v>
      </c>
      <c r="C142" s="6"/>
      <c r="D142" s="7">
        <v>0</v>
      </c>
      <c r="E142" s="7">
        <v>0</v>
      </c>
      <c r="F142" s="10">
        <v>0</v>
      </c>
      <c r="G142" s="23">
        <v>0</v>
      </c>
      <c r="H142" s="23">
        <v>0</v>
      </c>
      <c r="I142" s="23">
        <v>0</v>
      </c>
      <c r="J142" s="23">
        <v>0</v>
      </c>
      <c r="K142" s="44"/>
    </row>
    <row r="143" spans="1:11" ht="150.75" customHeight="1" x14ac:dyDescent="0.2">
      <c r="A143" s="17">
        <v>133</v>
      </c>
      <c r="B143" s="8" t="s">
        <v>51</v>
      </c>
      <c r="C143" s="6"/>
      <c r="D143" s="7">
        <v>46.1</v>
      </c>
      <c r="E143" s="7">
        <v>0</v>
      </c>
      <c r="F143" s="10">
        <v>0</v>
      </c>
      <c r="G143" s="23">
        <f>G146</f>
        <v>1506</v>
      </c>
      <c r="H143" s="23">
        <f>H146</f>
        <v>3066.24</v>
      </c>
      <c r="I143" s="23">
        <f t="shared" ref="I143:J143" si="39">I146</f>
        <v>3693.6</v>
      </c>
      <c r="J143" s="23">
        <f t="shared" si="39"/>
        <v>2799.99</v>
      </c>
      <c r="K143" s="44" t="s">
        <v>38</v>
      </c>
    </row>
    <row r="144" spans="1:11" ht="15" x14ac:dyDescent="0.2">
      <c r="A144" s="17">
        <v>134</v>
      </c>
      <c r="B144" s="8" t="s">
        <v>7</v>
      </c>
      <c r="C144" s="6"/>
      <c r="D144" s="7">
        <v>0</v>
      </c>
      <c r="E144" s="7">
        <v>0</v>
      </c>
      <c r="F144" s="10">
        <v>0</v>
      </c>
      <c r="G144" s="23">
        <v>0</v>
      </c>
      <c r="H144" s="23">
        <v>0</v>
      </c>
      <c r="I144" s="10">
        <v>0</v>
      </c>
      <c r="J144" s="10">
        <v>0</v>
      </c>
      <c r="K144" s="44"/>
    </row>
    <row r="145" spans="1:11" ht="15" x14ac:dyDescent="0.2">
      <c r="A145" s="17">
        <v>135</v>
      </c>
      <c r="B145" s="8" t="s">
        <v>8</v>
      </c>
      <c r="C145" s="6"/>
      <c r="D145" s="7">
        <v>0</v>
      </c>
      <c r="E145" s="7">
        <v>0</v>
      </c>
      <c r="F145" s="10">
        <v>0</v>
      </c>
      <c r="G145" s="23">
        <v>0</v>
      </c>
      <c r="H145" s="23">
        <v>0</v>
      </c>
      <c r="I145" s="10">
        <v>0</v>
      </c>
      <c r="J145" s="10">
        <v>0</v>
      </c>
      <c r="K145" s="44"/>
    </row>
    <row r="146" spans="1:11" ht="15" x14ac:dyDescent="0.2">
      <c r="A146" s="17">
        <v>136</v>
      </c>
      <c r="B146" s="8" t="s">
        <v>9</v>
      </c>
      <c r="C146" s="6"/>
      <c r="D146" s="7">
        <v>0</v>
      </c>
      <c r="E146" s="7">
        <v>0</v>
      </c>
      <c r="F146" s="10">
        <v>0</v>
      </c>
      <c r="G146" s="23">
        <v>1506</v>
      </c>
      <c r="H146" s="23">
        <v>3066.24</v>
      </c>
      <c r="I146" s="10">
        <v>3693.6</v>
      </c>
      <c r="J146" s="10">
        <v>2799.99</v>
      </c>
      <c r="K146" s="44"/>
    </row>
    <row r="147" spans="1:11" ht="45" x14ac:dyDescent="0.2">
      <c r="A147" s="17">
        <v>137</v>
      </c>
      <c r="B147" s="8" t="s">
        <v>10</v>
      </c>
      <c r="C147" s="6"/>
      <c r="D147" s="7">
        <v>0</v>
      </c>
      <c r="E147" s="7">
        <v>0</v>
      </c>
      <c r="F147" s="10">
        <v>0</v>
      </c>
      <c r="G147" s="23">
        <v>0</v>
      </c>
      <c r="H147" s="23">
        <v>0</v>
      </c>
      <c r="I147" s="10">
        <v>0</v>
      </c>
      <c r="J147" s="10">
        <v>0</v>
      </c>
      <c r="K147" s="44"/>
    </row>
    <row r="148" spans="1:11" ht="15" x14ac:dyDescent="0.2">
      <c r="A148" s="17">
        <v>138</v>
      </c>
      <c r="B148" s="8" t="s">
        <v>11</v>
      </c>
      <c r="C148" s="6"/>
      <c r="D148" s="7">
        <v>0</v>
      </c>
      <c r="E148" s="7">
        <v>0</v>
      </c>
      <c r="F148" s="10">
        <v>0</v>
      </c>
      <c r="G148" s="23">
        <v>0</v>
      </c>
      <c r="H148" s="23">
        <v>0</v>
      </c>
      <c r="I148" s="10">
        <v>0</v>
      </c>
      <c r="J148" s="10">
        <v>0</v>
      </c>
      <c r="K148" s="44"/>
    </row>
    <row r="149" spans="1:11" ht="15" x14ac:dyDescent="0.2">
      <c r="A149" s="37"/>
      <c r="B149" s="38"/>
      <c r="C149" s="14"/>
      <c r="D149" s="15"/>
      <c r="E149" s="15"/>
      <c r="F149" s="19"/>
      <c r="G149" s="39"/>
      <c r="H149" s="39"/>
      <c r="I149" s="19"/>
      <c r="J149" s="19"/>
      <c r="K149" s="49"/>
    </row>
    <row r="150" spans="1:11" ht="15" x14ac:dyDescent="0.2">
      <c r="A150" s="13"/>
      <c r="B150" s="14"/>
      <c r="C150" s="14"/>
      <c r="D150" s="15"/>
      <c r="E150" s="15"/>
      <c r="F150" s="19"/>
      <c r="G150" s="19"/>
      <c r="H150" s="19"/>
      <c r="I150" s="19"/>
      <c r="J150" s="19"/>
      <c r="K150" s="49"/>
    </row>
    <row r="151" spans="1:11" ht="18" x14ac:dyDescent="0.2">
      <c r="A151" s="2" t="s">
        <v>44</v>
      </c>
      <c r="B151" s="1"/>
      <c r="C151" s="1"/>
      <c r="D151" s="33"/>
      <c r="E151" s="33"/>
      <c r="F151" s="33"/>
      <c r="G151" s="19"/>
      <c r="H151" s="19"/>
      <c r="I151" s="19"/>
      <c r="J151" s="19"/>
      <c r="K151" s="49"/>
    </row>
    <row r="152" spans="1:11" ht="18" x14ac:dyDescent="0.2">
      <c r="A152" s="2"/>
      <c r="B152" s="20"/>
      <c r="C152" s="20"/>
      <c r="D152" s="29"/>
      <c r="E152" s="18"/>
      <c r="G152" s="19"/>
      <c r="H152" s="19"/>
      <c r="I152" s="19"/>
      <c r="J152" s="19"/>
      <c r="K152" s="49"/>
    </row>
    <row r="153" spans="1:11" ht="69.75" customHeight="1" x14ac:dyDescent="0.2">
      <c r="A153" s="59" t="s">
        <v>54</v>
      </c>
      <c r="B153" s="60"/>
      <c r="C153" s="60"/>
      <c r="D153" s="60"/>
      <c r="E153" s="60"/>
      <c r="F153" s="60"/>
      <c r="G153" s="60"/>
      <c r="H153" s="60"/>
      <c r="I153" s="60"/>
      <c r="J153" s="60"/>
      <c r="K153" s="49"/>
    </row>
    <row r="154" spans="1:11" ht="18" x14ac:dyDescent="0.2">
      <c r="A154" s="5"/>
      <c r="B154" s="57"/>
      <c r="C154" s="57"/>
      <c r="D154" s="57"/>
      <c r="E154" s="18"/>
      <c r="G154" s="19"/>
      <c r="H154" s="19"/>
      <c r="I154" s="19"/>
      <c r="J154" s="19"/>
      <c r="K154" s="49"/>
    </row>
    <row r="155" spans="1:11" ht="15" customHeight="1" x14ac:dyDescent="0.2">
      <c r="A155" s="58" t="s">
        <v>12</v>
      </c>
      <c r="B155" s="58" t="s">
        <v>0</v>
      </c>
      <c r="C155" s="58"/>
      <c r="D155" s="58"/>
      <c r="E155" s="58"/>
      <c r="F155" s="58" t="s">
        <v>1</v>
      </c>
      <c r="G155" s="58"/>
      <c r="H155" s="58"/>
      <c r="I155" s="56" t="s">
        <v>45</v>
      </c>
      <c r="J155" s="56"/>
      <c r="K155" s="56"/>
    </row>
    <row r="156" spans="1:11" ht="30" x14ac:dyDescent="0.2">
      <c r="A156" s="58"/>
      <c r="B156" s="58"/>
      <c r="C156" s="58"/>
      <c r="D156" s="58"/>
      <c r="E156" s="58"/>
      <c r="F156" s="58"/>
      <c r="G156" s="58"/>
      <c r="H156" s="58"/>
      <c r="I156" s="22" t="s">
        <v>46</v>
      </c>
      <c r="J156" s="22" t="s">
        <v>47</v>
      </c>
      <c r="K156" s="44" t="s">
        <v>48</v>
      </c>
    </row>
    <row r="157" spans="1:11" ht="15" x14ac:dyDescent="0.2">
      <c r="A157" s="34">
        <v>1</v>
      </c>
      <c r="B157" s="58">
        <v>2</v>
      </c>
      <c r="C157" s="58"/>
      <c r="D157" s="58"/>
      <c r="E157" s="58"/>
      <c r="F157" s="58">
        <v>3</v>
      </c>
      <c r="G157" s="58"/>
      <c r="H157" s="58"/>
      <c r="I157" s="22">
        <v>7</v>
      </c>
      <c r="J157" s="22">
        <v>8</v>
      </c>
      <c r="K157" s="44">
        <v>9</v>
      </c>
    </row>
    <row r="158" spans="1:11" ht="15" x14ac:dyDescent="0.2">
      <c r="A158" s="17">
        <v>1</v>
      </c>
      <c r="B158" s="61" t="s">
        <v>6</v>
      </c>
      <c r="C158" s="61"/>
      <c r="D158" s="61"/>
      <c r="E158" s="61"/>
      <c r="F158" s="50"/>
      <c r="G158" s="50"/>
      <c r="H158" s="50"/>
      <c r="I158" s="10">
        <f>I164+I182+I212+I284</f>
        <v>4859.5999999999995</v>
      </c>
      <c r="J158" s="10">
        <f>SUM(J164+J182+J212)</f>
        <v>510</v>
      </c>
      <c r="K158" s="10">
        <f t="shared" ref="K158" si="40">K164+K182+K212</f>
        <v>1032.76</v>
      </c>
    </row>
    <row r="159" spans="1:11" ht="15" x14ac:dyDescent="0.2">
      <c r="A159" s="17">
        <v>2</v>
      </c>
      <c r="B159" s="61" t="s">
        <v>7</v>
      </c>
      <c r="C159" s="61"/>
      <c r="D159" s="61"/>
      <c r="E159" s="61"/>
      <c r="F159" s="50"/>
      <c r="G159" s="50"/>
      <c r="H159" s="50"/>
      <c r="I159" s="23">
        <v>0</v>
      </c>
      <c r="J159" s="23">
        <v>0</v>
      </c>
      <c r="K159" s="10">
        <v>0</v>
      </c>
    </row>
    <row r="160" spans="1:11" ht="15" x14ac:dyDescent="0.2">
      <c r="A160" s="17">
        <v>3</v>
      </c>
      <c r="B160" s="61" t="s">
        <v>8</v>
      </c>
      <c r="C160" s="61"/>
      <c r="D160" s="61"/>
      <c r="E160" s="61"/>
      <c r="F160" s="50"/>
      <c r="G160" s="50"/>
      <c r="H160" s="50"/>
      <c r="I160" s="23">
        <v>0</v>
      </c>
      <c r="J160" s="23">
        <v>0</v>
      </c>
      <c r="K160" s="10">
        <v>0</v>
      </c>
    </row>
    <row r="161" spans="1:11" ht="15" x14ac:dyDescent="0.2">
      <c r="A161" s="17">
        <v>4</v>
      </c>
      <c r="B161" s="61" t="s">
        <v>9</v>
      </c>
      <c r="C161" s="61"/>
      <c r="D161" s="61"/>
      <c r="E161" s="61"/>
      <c r="F161" s="50"/>
      <c r="G161" s="50"/>
      <c r="H161" s="50"/>
      <c r="I161" s="10">
        <f t="shared" ref="I161:K161" si="41">I158</f>
        <v>4859.5999999999995</v>
      </c>
      <c r="J161" s="10">
        <f t="shared" si="41"/>
        <v>510</v>
      </c>
      <c r="K161" s="10">
        <f t="shared" si="41"/>
        <v>1032.76</v>
      </c>
    </row>
    <row r="162" spans="1:11" ht="15" x14ac:dyDescent="0.2">
      <c r="A162" s="17">
        <v>5</v>
      </c>
      <c r="B162" s="61" t="s">
        <v>10</v>
      </c>
      <c r="C162" s="61"/>
      <c r="D162" s="61"/>
      <c r="E162" s="61"/>
      <c r="F162" s="50"/>
      <c r="G162" s="50"/>
      <c r="H162" s="50"/>
      <c r="I162" s="23">
        <v>0</v>
      </c>
      <c r="J162" s="23">
        <v>0</v>
      </c>
      <c r="K162" s="10">
        <v>0</v>
      </c>
    </row>
    <row r="163" spans="1:11" ht="15" x14ac:dyDescent="0.2">
      <c r="A163" s="17">
        <v>6</v>
      </c>
      <c r="B163" s="62" t="s">
        <v>11</v>
      </c>
      <c r="C163" s="62"/>
      <c r="D163" s="62"/>
      <c r="E163" s="62"/>
      <c r="F163" s="50"/>
      <c r="G163" s="50"/>
      <c r="H163" s="50"/>
      <c r="I163" s="23">
        <v>0</v>
      </c>
      <c r="J163" s="23">
        <v>0</v>
      </c>
      <c r="K163" s="10">
        <v>0</v>
      </c>
    </row>
    <row r="164" spans="1:11" ht="84" customHeight="1" x14ac:dyDescent="0.2">
      <c r="A164" s="17">
        <v>7</v>
      </c>
      <c r="B164" s="61" t="s">
        <v>17</v>
      </c>
      <c r="C164" s="61"/>
      <c r="D164" s="61"/>
      <c r="E164" s="61"/>
      <c r="F164" s="58" t="s">
        <v>55</v>
      </c>
      <c r="G164" s="58"/>
      <c r="H164" s="58"/>
      <c r="I164" s="10">
        <f t="shared" ref="I164" si="42">I165+I166+I167</f>
        <v>0</v>
      </c>
      <c r="J164" s="10">
        <f t="shared" ref="J164:K164" si="43">J165+J166+J167</f>
        <v>0</v>
      </c>
      <c r="K164" s="10">
        <f t="shared" si="43"/>
        <v>0</v>
      </c>
    </row>
    <row r="165" spans="1:11" ht="15" x14ac:dyDescent="0.2">
      <c r="A165" s="17">
        <v>8</v>
      </c>
      <c r="B165" s="61" t="s">
        <v>7</v>
      </c>
      <c r="C165" s="61"/>
      <c r="D165" s="61"/>
      <c r="E165" s="61"/>
      <c r="F165" s="50"/>
      <c r="G165" s="50"/>
      <c r="H165" s="50"/>
      <c r="I165" s="23">
        <v>0</v>
      </c>
      <c r="J165" s="23">
        <v>0</v>
      </c>
      <c r="K165" s="10">
        <v>0</v>
      </c>
    </row>
    <row r="166" spans="1:11" ht="15" x14ac:dyDescent="0.2">
      <c r="A166" s="17">
        <v>9</v>
      </c>
      <c r="B166" s="61" t="s">
        <v>8</v>
      </c>
      <c r="C166" s="61"/>
      <c r="D166" s="61"/>
      <c r="E166" s="61"/>
      <c r="F166" s="50"/>
      <c r="G166" s="50"/>
      <c r="H166" s="50"/>
      <c r="I166" s="23">
        <v>0</v>
      </c>
      <c r="J166" s="23">
        <v>0</v>
      </c>
      <c r="K166" s="10">
        <v>0</v>
      </c>
    </row>
    <row r="167" spans="1:11" ht="15" x14ac:dyDescent="0.2">
      <c r="A167" s="17">
        <v>10</v>
      </c>
      <c r="B167" s="61" t="s">
        <v>9</v>
      </c>
      <c r="C167" s="61"/>
      <c r="D167" s="61"/>
      <c r="E167" s="61"/>
      <c r="F167" s="50"/>
      <c r="G167" s="50"/>
      <c r="H167" s="50"/>
      <c r="I167" s="10">
        <v>0</v>
      </c>
      <c r="J167" s="10">
        <v>0</v>
      </c>
      <c r="K167" s="10">
        <f>K170</f>
        <v>0</v>
      </c>
    </row>
    <row r="168" spans="1:11" ht="15" x14ac:dyDescent="0.2">
      <c r="A168" s="17">
        <v>11</v>
      </c>
      <c r="B168" s="61" t="s">
        <v>10</v>
      </c>
      <c r="C168" s="61"/>
      <c r="D168" s="61"/>
      <c r="E168" s="61"/>
      <c r="F168" s="50"/>
      <c r="G168" s="50"/>
      <c r="H168" s="50"/>
      <c r="I168" s="23">
        <v>0</v>
      </c>
      <c r="J168" s="23">
        <v>0</v>
      </c>
      <c r="K168" s="10">
        <v>0</v>
      </c>
    </row>
    <row r="169" spans="1:11" ht="15" x14ac:dyDescent="0.2">
      <c r="A169" s="17">
        <v>12</v>
      </c>
      <c r="B169" s="62" t="s">
        <v>11</v>
      </c>
      <c r="C169" s="62"/>
      <c r="D169" s="62"/>
      <c r="E169" s="62"/>
      <c r="F169" s="50"/>
      <c r="G169" s="50"/>
      <c r="H169" s="50"/>
      <c r="I169" s="23">
        <v>0</v>
      </c>
      <c r="J169" s="23">
        <v>0</v>
      </c>
      <c r="K169" s="10">
        <v>0</v>
      </c>
    </row>
    <row r="170" spans="1:11" ht="68.25" customHeight="1" x14ac:dyDescent="0.2">
      <c r="A170" s="17">
        <v>13</v>
      </c>
      <c r="B170" s="61" t="s">
        <v>23</v>
      </c>
      <c r="C170" s="61"/>
      <c r="D170" s="61"/>
      <c r="E170" s="61"/>
      <c r="F170" s="50"/>
      <c r="G170" s="50"/>
      <c r="H170" s="50"/>
      <c r="I170" s="10">
        <v>0</v>
      </c>
      <c r="J170" s="10">
        <f t="shared" ref="J170:K170" si="44">J171+J172+J173</f>
        <v>0</v>
      </c>
      <c r="K170" s="10">
        <f t="shared" si="44"/>
        <v>0</v>
      </c>
    </row>
    <row r="171" spans="1:11" ht="15" x14ac:dyDescent="0.2">
      <c r="A171" s="17">
        <v>14</v>
      </c>
      <c r="B171" s="61" t="s">
        <v>7</v>
      </c>
      <c r="C171" s="61"/>
      <c r="D171" s="61"/>
      <c r="E171" s="61"/>
      <c r="F171" s="50"/>
      <c r="G171" s="50"/>
      <c r="H171" s="50"/>
      <c r="I171" s="23">
        <v>0</v>
      </c>
      <c r="J171" s="23">
        <v>0</v>
      </c>
      <c r="K171" s="10">
        <v>0</v>
      </c>
    </row>
    <row r="172" spans="1:11" ht="15" x14ac:dyDescent="0.2">
      <c r="A172" s="17">
        <v>15</v>
      </c>
      <c r="B172" s="61" t="s">
        <v>8</v>
      </c>
      <c r="C172" s="61"/>
      <c r="D172" s="61"/>
      <c r="E172" s="61"/>
      <c r="F172" s="50"/>
      <c r="G172" s="50"/>
      <c r="H172" s="50"/>
      <c r="I172" s="23">
        <v>0</v>
      </c>
      <c r="J172" s="23">
        <v>0</v>
      </c>
      <c r="K172" s="10">
        <v>0</v>
      </c>
    </row>
    <row r="173" spans="1:11" ht="15" x14ac:dyDescent="0.2">
      <c r="A173" s="17">
        <v>16</v>
      </c>
      <c r="B173" s="61" t="s">
        <v>9</v>
      </c>
      <c r="C173" s="61"/>
      <c r="D173" s="61"/>
      <c r="E173" s="61"/>
      <c r="F173" s="50"/>
      <c r="G173" s="50"/>
      <c r="H173" s="50"/>
      <c r="I173" s="23">
        <v>0</v>
      </c>
      <c r="J173" s="23">
        <v>0</v>
      </c>
      <c r="K173" s="23">
        <v>0</v>
      </c>
    </row>
    <row r="174" spans="1:11" ht="15" x14ac:dyDescent="0.2">
      <c r="A174" s="17">
        <v>17</v>
      </c>
      <c r="B174" s="61" t="s">
        <v>10</v>
      </c>
      <c r="C174" s="61"/>
      <c r="D174" s="61"/>
      <c r="E174" s="61"/>
      <c r="F174" s="50"/>
      <c r="G174" s="50"/>
      <c r="H174" s="50"/>
      <c r="I174" s="23">
        <v>0</v>
      </c>
      <c r="J174" s="23">
        <v>0</v>
      </c>
      <c r="K174" s="10">
        <v>0</v>
      </c>
    </row>
    <row r="175" spans="1:11" ht="15" x14ac:dyDescent="0.2">
      <c r="A175" s="17">
        <v>18</v>
      </c>
      <c r="B175" s="62" t="s">
        <v>11</v>
      </c>
      <c r="C175" s="62"/>
      <c r="D175" s="62"/>
      <c r="E175" s="62"/>
      <c r="F175" s="50"/>
      <c r="G175" s="50"/>
      <c r="H175" s="50"/>
      <c r="I175" s="23">
        <v>0</v>
      </c>
      <c r="J175" s="23">
        <v>0</v>
      </c>
      <c r="K175" s="10">
        <v>0</v>
      </c>
    </row>
    <row r="176" spans="1:11" ht="47.25" customHeight="1" x14ac:dyDescent="0.2">
      <c r="A176" s="17">
        <v>19</v>
      </c>
      <c r="B176" s="61" t="s">
        <v>24</v>
      </c>
      <c r="C176" s="61"/>
      <c r="D176" s="61"/>
      <c r="E176" s="61"/>
      <c r="F176" s="50"/>
      <c r="G176" s="50"/>
      <c r="H176" s="50"/>
      <c r="I176" s="25">
        <v>0</v>
      </c>
      <c r="J176" s="25">
        <v>0</v>
      </c>
      <c r="K176" s="25">
        <v>0</v>
      </c>
    </row>
    <row r="177" spans="1:11" ht="15" x14ac:dyDescent="0.2">
      <c r="A177" s="17">
        <v>20</v>
      </c>
      <c r="B177" s="61" t="s">
        <v>7</v>
      </c>
      <c r="C177" s="61"/>
      <c r="D177" s="61"/>
      <c r="E177" s="61"/>
      <c r="F177" s="50"/>
      <c r="G177" s="50"/>
      <c r="H177" s="50"/>
      <c r="I177" s="10">
        <v>0</v>
      </c>
      <c r="J177" s="10">
        <v>0</v>
      </c>
      <c r="K177" s="10">
        <v>0</v>
      </c>
    </row>
    <row r="178" spans="1:11" ht="15" x14ac:dyDescent="0.2">
      <c r="A178" s="17">
        <v>21</v>
      </c>
      <c r="B178" s="61" t="s">
        <v>8</v>
      </c>
      <c r="C178" s="61"/>
      <c r="D178" s="61"/>
      <c r="E178" s="61"/>
      <c r="F178" s="50"/>
      <c r="G178" s="50"/>
      <c r="H178" s="50"/>
      <c r="I178" s="11">
        <v>0</v>
      </c>
      <c r="J178" s="11">
        <v>0</v>
      </c>
      <c r="K178" s="11">
        <v>0</v>
      </c>
    </row>
    <row r="179" spans="1:11" ht="15" x14ac:dyDescent="0.2">
      <c r="A179" s="17">
        <v>22</v>
      </c>
      <c r="B179" s="61" t="s">
        <v>9</v>
      </c>
      <c r="C179" s="61"/>
      <c r="D179" s="61"/>
      <c r="E179" s="61"/>
      <c r="F179" s="50"/>
      <c r="G179" s="50"/>
      <c r="H179" s="50"/>
      <c r="I179" s="11">
        <v>0</v>
      </c>
      <c r="J179" s="11">
        <v>0</v>
      </c>
      <c r="K179" s="11">
        <v>0</v>
      </c>
    </row>
    <row r="180" spans="1:11" ht="15" x14ac:dyDescent="0.2">
      <c r="A180" s="17">
        <v>23</v>
      </c>
      <c r="B180" s="61" t="s">
        <v>10</v>
      </c>
      <c r="C180" s="61"/>
      <c r="D180" s="61"/>
      <c r="E180" s="61"/>
      <c r="F180" s="50"/>
      <c r="G180" s="50"/>
      <c r="H180" s="50"/>
      <c r="I180" s="10">
        <v>0</v>
      </c>
      <c r="J180" s="10">
        <v>0</v>
      </c>
      <c r="K180" s="10">
        <v>0</v>
      </c>
    </row>
    <row r="181" spans="1:11" ht="15" x14ac:dyDescent="0.2">
      <c r="A181" s="17">
        <v>24</v>
      </c>
      <c r="B181" s="62" t="s">
        <v>11</v>
      </c>
      <c r="C181" s="62"/>
      <c r="D181" s="62"/>
      <c r="E181" s="62"/>
      <c r="F181" s="50"/>
      <c r="G181" s="50"/>
      <c r="H181" s="50"/>
      <c r="I181" s="10">
        <v>0</v>
      </c>
      <c r="J181" s="10">
        <v>0</v>
      </c>
      <c r="K181" s="10">
        <v>0</v>
      </c>
    </row>
    <row r="182" spans="1:11" ht="81" customHeight="1" x14ac:dyDescent="0.2">
      <c r="A182" s="17">
        <v>25</v>
      </c>
      <c r="B182" s="61" t="s">
        <v>33</v>
      </c>
      <c r="C182" s="61"/>
      <c r="D182" s="61"/>
      <c r="E182" s="61"/>
      <c r="F182" s="58" t="s">
        <v>55</v>
      </c>
      <c r="G182" s="58"/>
      <c r="H182" s="58"/>
      <c r="I182" s="10">
        <f t="shared" ref="I182" si="45">I183+I184+I185</f>
        <v>371.5</v>
      </c>
      <c r="J182" s="10">
        <f t="shared" ref="J182:K182" si="46">J183+J184+J185</f>
        <v>150</v>
      </c>
      <c r="K182" s="10">
        <f t="shared" si="46"/>
        <v>324</v>
      </c>
    </row>
    <row r="183" spans="1:11" ht="15" x14ac:dyDescent="0.2">
      <c r="A183" s="17">
        <v>26</v>
      </c>
      <c r="B183" s="61" t="s">
        <v>7</v>
      </c>
      <c r="C183" s="61"/>
      <c r="D183" s="61"/>
      <c r="E183" s="61"/>
      <c r="F183" s="50"/>
      <c r="G183" s="50"/>
      <c r="H183" s="50"/>
      <c r="I183" s="23">
        <v>0</v>
      </c>
      <c r="J183" s="23">
        <v>0</v>
      </c>
      <c r="K183" s="10">
        <v>0</v>
      </c>
    </row>
    <row r="184" spans="1:11" ht="15" x14ac:dyDescent="0.2">
      <c r="A184" s="17">
        <v>27</v>
      </c>
      <c r="B184" s="61" t="s">
        <v>8</v>
      </c>
      <c r="C184" s="61"/>
      <c r="D184" s="61"/>
      <c r="E184" s="61"/>
      <c r="F184" s="50"/>
      <c r="G184" s="50"/>
      <c r="H184" s="50"/>
      <c r="I184" s="23">
        <v>0</v>
      </c>
      <c r="J184" s="23">
        <v>0</v>
      </c>
      <c r="K184" s="10">
        <v>0</v>
      </c>
    </row>
    <row r="185" spans="1:11" ht="15" x14ac:dyDescent="0.2">
      <c r="A185" s="17">
        <v>28</v>
      </c>
      <c r="B185" s="61" t="s">
        <v>9</v>
      </c>
      <c r="C185" s="61"/>
      <c r="D185" s="61"/>
      <c r="E185" s="61"/>
      <c r="F185" s="50"/>
      <c r="G185" s="50"/>
      <c r="H185" s="50"/>
      <c r="I185" s="23">
        <f t="shared" ref="I185" si="47">I191+I197+I203+I209</f>
        <v>371.5</v>
      </c>
      <c r="J185" s="23">
        <f t="shared" ref="J185:K185" si="48">J191+J197+J203+J209</f>
        <v>150</v>
      </c>
      <c r="K185" s="23">
        <f t="shared" si="48"/>
        <v>324</v>
      </c>
    </row>
    <row r="186" spans="1:11" ht="15" x14ac:dyDescent="0.2">
      <c r="A186" s="17">
        <v>29</v>
      </c>
      <c r="B186" s="61" t="s">
        <v>10</v>
      </c>
      <c r="C186" s="61"/>
      <c r="D186" s="61"/>
      <c r="E186" s="61"/>
      <c r="F186" s="50"/>
      <c r="G186" s="50"/>
      <c r="H186" s="50"/>
      <c r="I186" s="23">
        <v>0</v>
      </c>
      <c r="J186" s="23">
        <v>0</v>
      </c>
      <c r="K186" s="10">
        <v>0</v>
      </c>
    </row>
    <row r="187" spans="1:11" ht="15" x14ac:dyDescent="0.2">
      <c r="A187" s="17">
        <v>30</v>
      </c>
      <c r="B187" s="62" t="s">
        <v>11</v>
      </c>
      <c r="C187" s="62"/>
      <c r="D187" s="62"/>
      <c r="E187" s="62"/>
      <c r="F187" s="50"/>
      <c r="G187" s="50"/>
      <c r="H187" s="50"/>
      <c r="I187" s="23">
        <v>0</v>
      </c>
      <c r="J187" s="23">
        <v>0</v>
      </c>
      <c r="K187" s="10">
        <v>0</v>
      </c>
    </row>
    <row r="188" spans="1:11" ht="90.75" customHeight="1" x14ac:dyDescent="0.2">
      <c r="A188" s="17">
        <v>31</v>
      </c>
      <c r="B188" s="61" t="s">
        <v>25</v>
      </c>
      <c r="C188" s="61"/>
      <c r="D188" s="61"/>
      <c r="E188" s="61"/>
      <c r="F188" s="50"/>
      <c r="G188" s="50"/>
      <c r="H188" s="50"/>
      <c r="I188" s="10">
        <f t="shared" ref="I188" si="49">I189+I190+I191</f>
        <v>154</v>
      </c>
      <c r="J188" s="10">
        <f t="shared" ref="J188:K188" si="50">J189+J190+J191</f>
        <v>75</v>
      </c>
      <c r="K188" s="10">
        <f t="shared" si="50"/>
        <v>115</v>
      </c>
    </row>
    <row r="189" spans="1:11" ht="15" x14ac:dyDescent="0.2">
      <c r="A189" s="17">
        <v>32</v>
      </c>
      <c r="B189" s="61" t="s">
        <v>7</v>
      </c>
      <c r="C189" s="61"/>
      <c r="D189" s="61"/>
      <c r="E189" s="61"/>
      <c r="F189" s="50"/>
      <c r="G189" s="50"/>
      <c r="H189" s="50"/>
      <c r="I189" s="23">
        <v>0</v>
      </c>
      <c r="J189" s="23">
        <v>0</v>
      </c>
      <c r="K189" s="10">
        <v>0</v>
      </c>
    </row>
    <row r="190" spans="1:11" ht="15" x14ac:dyDescent="0.2">
      <c r="A190" s="17">
        <v>33</v>
      </c>
      <c r="B190" s="61" t="s">
        <v>8</v>
      </c>
      <c r="C190" s="61"/>
      <c r="D190" s="61"/>
      <c r="E190" s="61"/>
      <c r="F190" s="50"/>
      <c r="G190" s="50"/>
      <c r="H190" s="50"/>
      <c r="I190" s="23">
        <v>0</v>
      </c>
      <c r="J190" s="23">
        <v>0</v>
      </c>
      <c r="K190" s="10">
        <v>0</v>
      </c>
    </row>
    <row r="191" spans="1:11" ht="15" x14ac:dyDescent="0.2">
      <c r="A191" s="17">
        <v>34</v>
      </c>
      <c r="B191" s="61" t="s">
        <v>9</v>
      </c>
      <c r="C191" s="61"/>
      <c r="D191" s="61"/>
      <c r="E191" s="61"/>
      <c r="F191" s="50"/>
      <c r="G191" s="50"/>
      <c r="H191" s="50"/>
      <c r="I191" s="23">
        <v>154</v>
      </c>
      <c r="J191" s="23">
        <v>75</v>
      </c>
      <c r="K191" s="10">
        <v>115</v>
      </c>
    </row>
    <row r="192" spans="1:11" ht="15" x14ac:dyDescent="0.2">
      <c r="A192" s="17">
        <v>35</v>
      </c>
      <c r="B192" s="61" t="s">
        <v>10</v>
      </c>
      <c r="C192" s="61"/>
      <c r="D192" s="61"/>
      <c r="E192" s="61"/>
      <c r="F192" s="50"/>
      <c r="G192" s="50"/>
      <c r="H192" s="50"/>
      <c r="I192" s="23">
        <v>0</v>
      </c>
      <c r="J192" s="23">
        <v>0</v>
      </c>
      <c r="K192" s="10">
        <v>0</v>
      </c>
    </row>
    <row r="193" spans="1:11" ht="15" x14ac:dyDescent="0.2">
      <c r="A193" s="17">
        <v>36</v>
      </c>
      <c r="B193" s="62" t="s">
        <v>11</v>
      </c>
      <c r="C193" s="62"/>
      <c r="D193" s="62"/>
      <c r="E193" s="62"/>
      <c r="F193" s="50"/>
      <c r="G193" s="50"/>
      <c r="H193" s="50"/>
      <c r="I193" s="23">
        <v>0</v>
      </c>
      <c r="J193" s="23">
        <v>0</v>
      </c>
      <c r="K193" s="10">
        <v>0</v>
      </c>
    </row>
    <row r="194" spans="1:11" ht="50.25" customHeight="1" x14ac:dyDescent="0.2">
      <c r="A194" s="17">
        <v>37</v>
      </c>
      <c r="B194" s="61" t="s">
        <v>34</v>
      </c>
      <c r="C194" s="61"/>
      <c r="D194" s="61"/>
      <c r="E194" s="61"/>
      <c r="F194" s="50"/>
      <c r="G194" s="50"/>
      <c r="H194" s="50"/>
      <c r="I194" s="23">
        <f>I197</f>
        <v>134</v>
      </c>
      <c r="J194" s="23">
        <f t="shared" ref="J194:K194" si="51">SUM(J195:J197,J199)</f>
        <v>0</v>
      </c>
      <c r="K194" s="23">
        <f t="shared" si="51"/>
        <v>209</v>
      </c>
    </row>
    <row r="195" spans="1:11" ht="15" x14ac:dyDescent="0.2">
      <c r="A195" s="17">
        <v>38</v>
      </c>
      <c r="B195" s="61" t="s">
        <v>7</v>
      </c>
      <c r="C195" s="61"/>
      <c r="D195" s="61"/>
      <c r="E195" s="61"/>
      <c r="F195" s="50"/>
      <c r="G195" s="50"/>
      <c r="H195" s="50"/>
      <c r="I195" s="23">
        <v>0</v>
      </c>
      <c r="J195" s="23">
        <v>0</v>
      </c>
      <c r="K195" s="10">
        <v>0</v>
      </c>
    </row>
    <row r="196" spans="1:11" ht="15" x14ac:dyDescent="0.2">
      <c r="A196" s="17">
        <v>39</v>
      </c>
      <c r="B196" s="61" t="s">
        <v>8</v>
      </c>
      <c r="C196" s="61"/>
      <c r="D196" s="61"/>
      <c r="E196" s="61"/>
      <c r="F196" s="50"/>
      <c r="G196" s="50"/>
      <c r="H196" s="50"/>
      <c r="I196" s="23">
        <v>0</v>
      </c>
      <c r="J196" s="23">
        <v>0</v>
      </c>
      <c r="K196" s="10">
        <v>0</v>
      </c>
    </row>
    <row r="197" spans="1:11" ht="15" x14ac:dyDescent="0.2">
      <c r="A197" s="17">
        <v>40</v>
      </c>
      <c r="B197" s="61" t="s">
        <v>9</v>
      </c>
      <c r="C197" s="61"/>
      <c r="D197" s="61"/>
      <c r="E197" s="61"/>
      <c r="F197" s="50"/>
      <c r="G197" s="50"/>
      <c r="H197" s="50"/>
      <c r="I197" s="23">
        <v>134</v>
      </c>
      <c r="J197" s="23">
        <v>0</v>
      </c>
      <c r="K197" s="23">
        <v>209</v>
      </c>
    </row>
    <row r="198" spans="1:11" ht="17.25" customHeight="1" x14ac:dyDescent="0.2">
      <c r="A198" s="17">
        <v>41</v>
      </c>
      <c r="B198" s="61" t="s">
        <v>10</v>
      </c>
      <c r="C198" s="61"/>
      <c r="D198" s="61"/>
      <c r="E198" s="61"/>
      <c r="F198" s="50"/>
      <c r="G198" s="50"/>
      <c r="H198" s="50"/>
      <c r="I198" s="23">
        <v>0</v>
      </c>
      <c r="J198" s="23">
        <v>0</v>
      </c>
      <c r="K198" s="10">
        <v>0</v>
      </c>
    </row>
    <row r="199" spans="1:11" ht="15" x14ac:dyDescent="0.2">
      <c r="A199" s="17">
        <v>42</v>
      </c>
      <c r="B199" s="62" t="s">
        <v>11</v>
      </c>
      <c r="C199" s="62"/>
      <c r="D199" s="62"/>
      <c r="E199" s="62"/>
      <c r="F199" s="50"/>
      <c r="G199" s="50"/>
      <c r="H199" s="50"/>
      <c r="I199" s="23">
        <v>0</v>
      </c>
      <c r="J199" s="23">
        <v>0</v>
      </c>
      <c r="K199" s="10">
        <v>0</v>
      </c>
    </row>
    <row r="200" spans="1:11" ht="32.25" customHeight="1" x14ac:dyDescent="0.2">
      <c r="A200" s="17">
        <v>43</v>
      </c>
      <c r="B200" s="61" t="s">
        <v>35</v>
      </c>
      <c r="C200" s="61"/>
      <c r="D200" s="61"/>
      <c r="E200" s="61"/>
      <c r="F200" s="50"/>
      <c r="G200" s="50"/>
      <c r="H200" s="50"/>
      <c r="I200" s="10">
        <f t="shared" ref="I200" si="52">I201+I202+I203</f>
        <v>8.5</v>
      </c>
      <c r="J200" s="10">
        <f t="shared" ref="J200:K200" si="53">J201+J202+J203</f>
        <v>0</v>
      </c>
      <c r="K200" s="10">
        <f t="shared" si="53"/>
        <v>0</v>
      </c>
    </row>
    <row r="201" spans="1:11" ht="15" x14ac:dyDescent="0.2">
      <c r="A201" s="17">
        <v>44</v>
      </c>
      <c r="B201" s="61" t="s">
        <v>7</v>
      </c>
      <c r="C201" s="61"/>
      <c r="D201" s="61"/>
      <c r="E201" s="61"/>
      <c r="F201" s="50"/>
      <c r="G201" s="50"/>
      <c r="H201" s="50"/>
      <c r="I201" s="23">
        <v>0</v>
      </c>
      <c r="J201" s="23">
        <v>0</v>
      </c>
      <c r="K201" s="10">
        <v>0</v>
      </c>
    </row>
    <row r="202" spans="1:11" ht="15" x14ac:dyDescent="0.2">
      <c r="A202" s="17">
        <v>45</v>
      </c>
      <c r="B202" s="61" t="s">
        <v>8</v>
      </c>
      <c r="C202" s="61"/>
      <c r="D202" s="61"/>
      <c r="E202" s="61"/>
      <c r="F202" s="50"/>
      <c r="G202" s="50"/>
      <c r="H202" s="50"/>
      <c r="I202" s="23">
        <v>0</v>
      </c>
      <c r="J202" s="23">
        <v>0</v>
      </c>
      <c r="K202" s="10">
        <v>0</v>
      </c>
    </row>
    <row r="203" spans="1:11" ht="15" x14ac:dyDescent="0.2">
      <c r="A203" s="17">
        <v>46</v>
      </c>
      <c r="B203" s="61" t="s">
        <v>9</v>
      </c>
      <c r="C203" s="61"/>
      <c r="D203" s="61"/>
      <c r="E203" s="61"/>
      <c r="F203" s="50"/>
      <c r="G203" s="50"/>
      <c r="H203" s="50"/>
      <c r="I203" s="23">
        <v>8.5</v>
      </c>
      <c r="J203" s="23">
        <v>0</v>
      </c>
      <c r="K203" s="10">
        <v>0</v>
      </c>
    </row>
    <row r="204" spans="1:11" ht="15" x14ac:dyDescent="0.2">
      <c r="A204" s="17">
        <v>47</v>
      </c>
      <c r="B204" s="61" t="s">
        <v>10</v>
      </c>
      <c r="C204" s="61"/>
      <c r="D204" s="61"/>
      <c r="E204" s="61"/>
      <c r="F204" s="50"/>
      <c r="G204" s="50"/>
      <c r="H204" s="50"/>
      <c r="I204" s="23">
        <v>0</v>
      </c>
      <c r="J204" s="23">
        <v>0</v>
      </c>
      <c r="K204" s="10">
        <v>0</v>
      </c>
    </row>
    <row r="205" spans="1:11" ht="15" x14ac:dyDescent="0.2">
      <c r="A205" s="17">
        <v>48</v>
      </c>
      <c r="B205" s="62" t="s">
        <v>11</v>
      </c>
      <c r="C205" s="62"/>
      <c r="D205" s="62"/>
      <c r="E205" s="62"/>
      <c r="F205" s="50"/>
      <c r="G205" s="50"/>
      <c r="H205" s="50"/>
      <c r="I205" s="23">
        <v>0</v>
      </c>
      <c r="J205" s="23">
        <v>0</v>
      </c>
      <c r="K205" s="10">
        <v>0</v>
      </c>
    </row>
    <row r="206" spans="1:11" ht="57.75" customHeight="1" x14ac:dyDescent="0.2">
      <c r="A206" s="17">
        <v>49</v>
      </c>
      <c r="B206" s="63" t="s">
        <v>42</v>
      </c>
      <c r="C206" s="63"/>
      <c r="D206" s="63"/>
      <c r="E206" s="63"/>
      <c r="F206" s="50"/>
      <c r="G206" s="50"/>
      <c r="H206" s="50"/>
      <c r="I206" s="10">
        <f t="shared" ref="I206" si="54">I207+I208+I209</f>
        <v>75</v>
      </c>
      <c r="J206" s="10">
        <f t="shared" ref="J206:K206" si="55">J207+J208+J209</f>
        <v>75</v>
      </c>
      <c r="K206" s="10">
        <f t="shared" si="55"/>
        <v>0</v>
      </c>
    </row>
    <row r="207" spans="1:11" ht="15" x14ac:dyDescent="0.2">
      <c r="A207" s="17">
        <v>50</v>
      </c>
      <c r="B207" s="63" t="s">
        <v>7</v>
      </c>
      <c r="C207" s="63"/>
      <c r="D207" s="63"/>
      <c r="E207" s="63"/>
      <c r="F207" s="50"/>
      <c r="G207" s="50"/>
      <c r="H207" s="50"/>
      <c r="I207" s="23">
        <v>0</v>
      </c>
      <c r="J207" s="23">
        <v>0</v>
      </c>
      <c r="K207" s="10">
        <v>0</v>
      </c>
    </row>
    <row r="208" spans="1:11" ht="15" x14ac:dyDescent="0.2">
      <c r="A208" s="17">
        <v>51</v>
      </c>
      <c r="B208" s="63" t="s">
        <v>8</v>
      </c>
      <c r="C208" s="63"/>
      <c r="D208" s="63"/>
      <c r="E208" s="63"/>
      <c r="F208" s="50"/>
      <c r="G208" s="50"/>
      <c r="H208" s="50"/>
      <c r="I208" s="23">
        <v>0</v>
      </c>
      <c r="J208" s="23">
        <v>0</v>
      </c>
      <c r="K208" s="10">
        <v>0</v>
      </c>
    </row>
    <row r="209" spans="1:11" ht="15" x14ac:dyDescent="0.2">
      <c r="A209" s="17">
        <v>52</v>
      </c>
      <c r="B209" s="63" t="s">
        <v>9</v>
      </c>
      <c r="C209" s="63"/>
      <c r="D209" s="63"/>
      <c r="E209" s="63"/>
      <c r="F209" s="50"/>
      <c r="G209" s="50"/>
      <c r="H209" s="50"/>
      <c r="I209" s="23">
        <v>75</v>
      </c>
      <c r="J209" s="23">
        <v>75</v>
      </c>
      <c r="K209" s="10">
        <v>0</v>
      </c>
    </row>
    <row r="210" spans="1:11" ht="15" x14ac:dyDescent="0.2">
      <c r="A210" s="17">
        <v>53</v>
      </c>
      <c r="B210" s="63" t="s">
        <v>10</v>
      </c>
      <c r="C210" s="63"/>
      <c r="D210" s="63"/>
      <c r="E210" s="63"/>
      <c r="F210" s="50"/>
      <c r="G210" s="50"/>
      <c r="H210" s="50"/>
      <c r="I210" s="23">
        <v>0</v>
      </c>
      <c r="J210" s="23">
        <v>0</v>
      </c>
      <c r="K210" s="10">
        <v>0</v>
      </c>
    </row>
    <row r="211" spans="1:11" ht="15" x14ac:dyDescent="0.2">
      <c r="A211" s="17">
        <v>54</v>
      </c>
      <c r="B211" s="64" t="s">
        <v>11</v>
      </c>
      <c r="C211" s="64"/>
      <c r="D211" s="64"/>
      <c r="E211" s="64"/>
      <c r="F211" s="50"/>
      <c r="G211" s="50"/>
      <c r="H211" s="50"/>
      <c r="I211" s="23">
        <v>0</v>
      </c>
      <c r="J211" s="23">
        <v>0</v>
      </c>
      <c r="K211" s="10">
        <v>0</v>
      </c>
    </row>
    <row r="212" spans="1:11" ht="69.75" customHeight="1" x14ac:dyDescent="0.2">
      <c r="A212" s="17">
        <v>55</v>
      </c>
      <c r="B212" s="61" t="s">
        <v>18</v>
      </c>
      <c r="C212" s="61"/>
      <c r="D212" s="61"/>
      <c r="E212" s="61"/>
      <c r="F212" s="58" t="s">
        <v>55</v>
      </c>
      <c r="G212" s="58"/>
      <c r="H212" s="58"/>
      <c r="I212" s="10">
        <f>SUM(I218+I224+I230+I236+I242+I248+I254+I260+I266+I272+I278)</f>
        <v>1421.86</v>
      </c>
      <c r="J212" s="10">
        <f>SUM(J218+J224+J230+J236+J242+J248+J254)</f>
        <v>360</v>
      </c>
      <c r="K212" s="10">
        <f>SUM(K218+K224+K230+K236+K242+K248+K254)</f>
        <v>708.76</v>
      </c>
    </row>
    <row r="213" spans="1:11" ht="15" x14ac:dyDescent="0.2">
      <c r="A213" s="17">
        <v>56</v>
      </c>
      <c r="B213" s="61" t="s">
        <v>7</v>
      </c>
      <c r="C213" s="61"/>
      <c r="D213" s="61"/>
      <c r="E213" s="61"/>
      <c r="F213" s="50"/>
      <c r="G213" s="50"/>
      <c r="H213" s="50"/>
      <c r="I213" s="23">
        <v>0</v>
      </c>
      <c r="J213" s="23">
        <v>0</v>
      </c>
      <c r="K213" s="10">
        <v>0</v>
      </c>
    </row>
    <row r="214" spans="1:11" ht="15" x14ac:dyDescent="0.2">
      <c r="A214" s="17">
        <v>57</v>
      </c>
      <c r="B214" s="61" t="s">
        <v>8</v>
      </c>
      <c r="C214" s="61"/>
      <c r="D214" s="61"/>
      <c r="E214" s="61"/>
      <c r="F214" s="50"/>
      <c r="G214" s="50"/>
      <c r="H214" s="50"/>
      <c r="I214" s="23">
        <v>0</v>
      </c>
      <c r="J214" s="23">
        <v>0</v>
      </c>
      <c r="K214" s="10">
        <v>0</v>
      </c>
    </row>
    <row r="215" spans="1:11" ht="15" x14ac:dyDescent="0.2">
      <c r="A215" s="17">
        <v>58</v>
      </c>
      <c r="B215" s="61" t="s">
        <v>9</v>
      </c>
      <c r="C215" s="61"/>
      <c r="D215" s="61"/>
      <c r="E215" s="61"/>
      <c r="F215" s="50"/>
      <c r="G215" s="50"/>
      <c r="H215" s="50"/>
      <c r="I215" s="10">
        <f>I221+I227+I233+I239+I245+I251+I257+I263+I269+I275+I281</f>
        <v>1421.86</v>
      </c>
      <c r="J215" s="10">
        <f t="shared" ref="J215:K215" si="56">J221+J227+J233+J239+J245+J251+J257</f>
        <v>360</v>
      </c>
      <c r="K215" s="10">
        <f t="shared" si="56"/>
        <v>708.76</v>
      </c>
    </row>
    <row r="216" spans="1:11" ht="15" x14ac:dyDescent="0.2">
      <c r="A216" s="17">
        <v>59</v>
      </c>
      <c r="B216" s="61" t="s">
        <v>10</v>
      </c>
      <c r="C216" s="61"/>
      <c r="D216" s="61"/>
      <c r="E216" s="61"/>
      <c r="F216" s="50"/>
      <c r="G216" s="50"/>
      <c r="H216" s="50"/>
      <c r="I216" s="23">
        <v>0</v>
      </c>
      <c r="J216" s="23">
        <v>0</v>
      </c>
      <c r="K216" s="10">
        <v>0</v>
      </c>
    </row>
    <row r="217" spans="1:11" ht="15" x14ac:dyDescent="0.2">
      <c r="A217" s="17">
        <v>60</v>
      </c>
      <c r="B217" s="62" t="s">
        <v>11</v>
      </c>
      <c r="C217" s="62"/>
      <c r="D217" s="62"/>
      <c r="E217" s="62"/>
      <c r="F217" s="50"/>
      <c r="G217" s="50"/>
      <c r="H217" s="50"/>
      <c r="I217" s="23">
        <v>0</v>
      </c>
      <c r="J217" s="23">
        <v>0</v>
      </c>
      <c r="K217" s="10">
        <v>0</v>
      </c>
    </row>
    <row r="218" spans="1:11" ht="54" customHeight="1" x14ac:dyDescent="0.2">
      <c r="A218" s="17">
        <v>61</v>
      </c>
      <c r="B218" s="61" t="s">
        <v>32</v>
      </c>
      <c r="C218" s="61"/>
      <c r="D218" s="61"/>
      <c r="E218" s="61"/>
      <c r="F218" s="50"/>
      <c r="G218" s="50"/>
      <c r="H218" s="50"/>
      <c r="I218" s="10">
        <f t="shared" ref="I218" si="57">I219+I220+I221</f>
        <v>201.5</v>
      </c>
      <c r="J218" s="10">
        <f t="shared" ref="J218:K218" si="58">J219+J220+J221</f>
        <v>0</v>
      </c>
      <c r="K218" s="10">
        <f t="shared" si="58"/>
        <v>201.5</v>
      </c>
    </row>
    <row r="219" spans="1:11" ht="15" x14ac:dyDescent="0.2">
      <c r="A219" s="17">
        <v>62</v>
      </c>
      <c r="B219" s="61" t="s">
        <v>7</v>
      </c>
      <c r="C219" s="61"/>
      <c r="D219" s="61"/>
      <c r="E219" s="61"/>
      <c r="F219" s="50"/>
      <c r="G219" s="50"/>
      <c r="H219" s="50"/>
      <c r="I219" s="23">
        <v>0</v>
      </c>
      <c r="J219" s="23">
        <v>0</v>
      </c>
      <c r="K219" s="10">
        <v>0</v>
      </c>
    </row>
    <row r="220" spans="1:11" ht="15" x14ac:dyDescent="0.2">
      <c r="A220" s="17">
        <v>63</v>
      </c>
      <c r="B220" s="61" t="s">
        <v>8</v>
      </c>
      <c r="C220" s="61"/>
      <c r="D220" s="61"/>
      <c r="E220" s="61"/>
      <c r="F220" s="50"/>
      <c r="G220" s="50"/>
      <c r="H220" s="50"/>
      <c r="I220" s="23">
        <v>0</v>
      </c>
      <c r="J220" s="23">
        <v>0</v>
      </c>
      <c r="K220" s="10">
        <v>0</v>
      </c>
    </row>
    <row r="221" spans="1:11" ht="15" x14ac:dyDescent="0.2">
      <c r="A221" s="17">
        <v>64</v>
      </c>
      <c r="B221" s="61" t="s">
        <v>9</v>
      </c>
      <c r="C221" s="61"/>
      <c r="D221" s="61"/>
      <c r="E221" s="61"/>
      <c r="F221" s="50"/>
      <c r="G221" s="50"/>
      <c r="H221" s="50"/>
      <c r="I221" s="23">
        <v>201.5</v>
      </c>
      <c r="J221" s="23">
        <v>0</v>
      </c>
      <c r="K221" s="23">
        <v>201.5</v>
      </c>
    </row>
    <row r="222" spans="1:11" ht="17.25" customHeight="1" x14ac:dyDescent="0.2">
      <c r="A222" s="17">
        <v>65</v>
      </c>
      <c r="B222" s="61" t="s">
        <v>10</v>
      </c>
      <c r="C222" s="61"/>
      <c r="D222" s="61"/>
      <c r="E222" s="61"/>
      <c r="F222" s="50"/>
      <c r="G222" s="50"/>
      <c r="H222" s="50"/>
      <c r="I222" s="23">
        <v>0</v>
      </c>
      <c r="J222" s="23">
        <v>0</v>
      </c>
      <c r="K222" s="10">
        <v>0</v>
      </c>
    </row>
    <row r="223" spans="1:11" ht="15" x14ac:dyDescent="0.2">
      <c r="A223" s="17">
        <v>66</v>
      </c>
      <c r="B223" s="62" t="s">
        <v>11</v>
      </c>
      <c r="C223" s="62"/>
      <c r="D223" s="62"/>
      <c r="E223" s="62"/>
      <c r="F223" s="50"/>
      <c r="G223" s="50"/>
      <c r="H223" s="50"/>
      <c r="I223" s="23">
        <v>0</v>
      </c>
      <c r="J223" s="23">
        <v>0</v>
      </c>
      <c r="K223" s="10">
        <v>0</v>
      </c>
    </row>
    <row r="224" spans="1:11" ht="39.75" customHeight="1" x14ac:dyDescent="0.2">
      <c r="A224" s="17">
        <v>67</v>
      </c>
      <c r="B224" s="61" t="s">
        <v>30</v>
      </c>
      <c r="C224" s="61"/>
      <c r="D224" s="61"/>
      <c r="E224" s="61"/>
      <c r="F224" s="50"/>
      <c r="G224" s="50"/>
      <c r="H224" s="50"/>
      <c r="I224" s="10">
        <f t="shared" ref="I224" si="59">I225+I226+I227</f>
        <v>0</v>
      </c>
      <c r="J224" s="10">
        <f t="shared" ref="J224:K224" si="60">J225+J226+J227</f>
        <v>0</v>
      </c>
      <c r="K224" s="10">
        <f t="shared" si="60"/>
        <v>0</v>
      </c>
    </row>
    <row r="225" spans="1:11" ht="15" x14ac:dyDescent="0.2">
      <c r="A225" s="17">
        <v>68</v>
      </c>
      <c r="B225" s="61" t="s">
        <v>7</v>
      </c>
      <c r="C225" s="61"/>
      <c r="D225" s="61"/>
      <c r="E225" s="61"/>
      <c r="F225" s="50"/>
      <c r="G225" s="50"/>
      <c r="H225" s="50"/>
      <c r="I225" s="23">
        <v>0</v>
      </c>
      <c r="J225" s="23">
        <v>0</v>
      </c>
      <c r="K225" s="10">
        <v>0</v>
      </c>
    </row>
    <row r="226" spans="1:11" ht="15" x14ac:dyDescent="0.2">
      <c r="A226" s="17">
        <v>69</v>
      </c>
      <c r="B226" s="61" t="s">
        <v>8</v>
      </c>
      <c r="C226" s="61"/>
      <c r="D226" s="61"/>
      <c r="E226" s="61"/>
      <c r="F226" s="50"/>
      <c r="G226" s="50"/>
      <c r="H226" s="50"/>
      <c r="I226" s="23">
        <v>0</v>
      </c>
      <c r="J226" s="23">
        <v>0</v>
      </c>
      <c r="K226" s="10">
        <v>0</v>
      </c>
    </row>
    <row r="227" spans="1:11" ht="15" x14ac:dyDescent="0.2">
      <c r="A227" s="17">
        <v>70</v>
      </c>
      <c r="B227" s="61" t="s">
        <v>9</v>
      </c>
      <c r="C227" s="61"/>
      <c r="D227" s="61"/>
      <c r="E227" s="61"/>
      <c r="F227" s="50"/>
      <c r="G227" s="50"/>
      <c r="H227" s="50"/>
      <c r="I227" s="23">
        <v>0</v>
      </c>
      <c r="J227" s="23">
        <v>0</v>
      </c>
      <c r="K227" s="23">
        <v>0</v>
      </c>
    </row>
    <row r="228" spans="1:11" ht="15" x14ac:dyDescent="0.2">
      <c r="A228" s="17">
        <v>71</v>
      </c>
      <c r="B228" s="61" t="s">
        <v>10</v>
      </c>
      <c r="C228" s="61"/>
      <c r="D228" s="61"/>
      <c r="E228" s="61"/>
      <c r="F228" s="50"/>
      <c r="G228" s="50"/>
      <c r="H228" s="50"/>
      <c r="I228" s="23">
        <v>0</v>
      </c>
      <c r="J228" s="23">
        <v>0</v>
      </c>
      <c r="K228" s="10">
        <v>0</v>
      </c>
    </row>
    <row r="229" spans="1:11" ht="15" x14ac:dyDescent="0.2">
      <c r="A229" s="17">
        <v>72</v>
      </c>
      <c r="B229" s="62" t="s">
        <v>11</v>
      </c>
      <c r="C229" s="62"/>
      <c r="D229" s="62"/>
      <c r="E229" s="62"/>
      <c r="F229" s="50"/>
      <c r="G229" s="50"/>
      <c r="H229" s="50"/>
      <c r="I229" s="23">
        <v>0</v>
      </c>
      <c r="J229" s="23">
        <v>0</v>
      </c>
      <c r="K229" s="10">
        <v>0</v>
      </c>
    </row>
    <row r="230" spans="1:11" ht="36" customHeight="1" x14ac:dyDescent="0.2">
      <c r="A230" s="17">
        <v>73</v>
      </c>
      <c r="B230" s="61" t="s">
        <v>31</v>
      </c>
      <c r="C230" s="61"/>
      <c r="D230" s="61"/>
      <c r="E230" s="61"/>
      <c r="F230" s="50"/>
      <c r="G230" s="50"/>
      <c r="H230" s="50"/>
      <c r="I230" s="10">
        <f t="shared" ref="I230" si="61">I233</f>
        <v>147.26</v>
      </c>
      <c r="J230" s="10">
        <f t="shared" ref="J230:K230" si="62">J233</f>
        <v>0</v>
      </c>
      <c r="K230" s="10">
        <f t="shared" si="62"/>
        <v>147.26</v>
      </c>
    </row>
    <row r="231" spans="1:11" ht="15" x14ac:dyDescent="0.2">
      <c r="A231" s="17">
        <v>74</v>
      </c>
      <c r="B231" s="61" t="s">
        <v>7</v>
      </c>
      <c r="C231" s="61"/>
      <c r="D231" s="61"/>
      <c r="E231" s="61"/>
      <c r="F231" s="50"/>
      <c r="G231" s="50"/>
      <c r="H231" s="50"/>
      <c r="I231" s="23">
        <v>0</v>
      </c>
      <c r="J231" s="23">
        <v>0</v>
      </c>
      <c r="K231" s="10">
        <v>0</v>
      </c>
    </row>
    <row r="232" spans="1:11" ht="15" x14ac:dyDescent="0.2">
      <c r="A232" s="17">
        <v>75</v>
      </c>
      <c r="B232" s="61" t="s">
        <v>8</v>
      </c>
      <c r="C232" s="61"/>
      <c r="D232" s="61"/>
      <c r="E232" s="61"/>
      <c r="F232" s="50"/>
      <c r="G232" s="50"/>
      <c r="H232" s="50"/>
      <c r="I232" s="23">
        <v>0</v>
      </c>
      <c r="J232" s="23">
        <v>0</v>
      </c>
      <c r="K232" s="10">
        <v>0</v>
      </c>
    </row>
    <row r="233" spans="1:11" ht="15" x14ac:dyDescent="0.2">
      <c r="A233" s="17">
        <v>76</v>
      </c>
      <c r="B233" s="61" t="s">
        <v>9</v>
      </c>
      <c r="C233" s="61"/>
      <c r="D233" s="61"/>
      <c r="E233" s="61"/>
      <c r="F233" s="50"/>
      <c r="G233" s="50"/>
      <c r="H233" s="50"/>
      <c r="I233" s="23">
        <v>147.26</v>
      </c>
      <c r="J233" s="23">
        <v>0</v>
      </c>
      <c r="K233" s="23">
        <v>147.26</v>
      </c>
    </row>
    <row r="234" spans="1:11" ht="15" x14ac:dyDescent="0.2">
      <c r="A234" s="17">
        <v>77</v>
      </c>
      <c r="B234" s="61" t="s">
        <v>10</v>
      </c>
      <c r="C234" s="61"/>
      <c r="D234" s="61"/>
      <c r="E234" s="61"/>
      <c r="F234" s="50"/>
      <c r="G234" s="50"/>
      <c r="H234" s="50"/>
      <c r="I234" s="23">
        <v>0</v>
      </c>
      <c r="J234" s="23">
        <v>0</v>
      </c>
      <c r="K234" s="10">
        <v>0</v>
      </c>
    </row>
    <row r="235" spans="1:11" ht="15" x14ac:dyDescent="0.2">
      <c r="A235" s="17">
        <v>78</v>
      </c>
      <c r="B235" s="62" t="s">
        <v>11</v>
      </c>
      <c r="C235" s="62"/>
      <c r="D235" s="62"/>
      <c r="E235" s="62"/>
      <c r="F235" s="50"/>
      <c r="G235" s="50"/>
      <c r="H235" s="50"/>
      <c r="I235" s="23">
        <v>0</v>
      </c>
      <c r="J235" s="23">
        <v>0</v>
      </c>
      <c r="K235" s="10">
        <v>0</v>
      </c>
    </row>
    <row r="236" spans="1:11" ht="53.25" customHeight="1" x14ac:dyDescent="0.2">
      <c r="A236" s="17">
        <v>79</v>
      </c>
      <c r="B236" s="61" t="s">
        <v>26</v>
      </c>
      <c r="C236" s="61"/>
      <c r="D236" s="61"/>
      <c r="E236" s="61"/>
      <c r="F236" s="50"/>
      <c r="G236" s="50"/>
      <c r="H236" s="50"/>
      <c r="I236" s="10">
        <f t="shared" ref="I236" si="63">I237+I238+I239</f>
        <v>0</v>
      </c>
      <c r="J236" s="10">
        <f t="shared" ref="J236:K236" si="64">J237+J238+J239</f>
        <v>0</v>
      </c>
      <c r="K236" s="10">
        <f t="shared" si="64"/>
        <v>0</v>
      </c>
    </row>
    <row r="237" spans="1:11" ht="15" x14ac:dyDescent="0.2">
      <c r="A237" s="17">
        <v>80</v>
      </c>
      <c r="B237" s="61" t="s">
        <v>7</v>
      </c>
      <c r="C237" s="61"/>
      <c r="D237" s="61"/>
      <c r="E237" s="61"/>
      <c r="F237" s="50"/>
      <c r="G237" s="50"/>
      <c r="H237" s="50"/>
      <c r="I237" s="23">
        <v>0</v>
      </c>
      <c r="J237" s="23">
        <v>0</v>
      </c>
      <c r="K237" s="10">
        <v>0</v>
      </c>
    </row>
    <row r="238" spans="1:11" ht="15" x14ac:dyDescent="0.2">
      <c r="A238" s="17">
        <v>81</v>
      </c>
      <c r="B238" s="61" t="s">
        <v>8</v>
      </c>
      <c r="C238" s="61"/>
      <c r="D238" s="61"/>
      <c r="E238" s="61"/>
      <c r="F238" s="50"/>
      <c r="G238" s="50"/>
      <c r="H238" s="50"/>
      <c r="I238" s="23">
        <v>0</v>
      </c>
      <c r="J238" s="23">
        <v>0</v>
      </c>
      <c r="K238" s="10">
        <v>0</v>
      </c>
    </row>
    <row r="239" spans="1:11" ht="15" x14ac:dyDescent="0.2">
      <c r="A239" s="17">
        <v>82</v>
      </c>
      <c r="B239" s="61" t="s">
        <v>9</v>
      </c>
      <c r="C239" s="61"/>
      <c r="D239" s="61"/>
      <c r="E239" s="61"/>
      <c r="F239" s="50"/>
      <c r="G239" s="50"/>
      <c r="H239" s="50"/>
      <c r="I239" s="23">
        <v>0</v>
      </c>
      <c r="J239" s="23">
        <f>SUM(E333+E347+E360)</f>
        <v>0</v>
      </c>
      <c r="K239" s="10">
        <v>0</v>
      </c>
    </row>
    <row r="240" spans="1:11" ht="15" x14ac:dyDescent="0.2">
      <c r="A240" s="17">
        <v>83</v>
      </c>
      <c r="B240" s="61" t="s">
        <v>10</v>
      </c>
      <c r="C240" s="61"/>
      <c r="D240" s="61"/>
      <c r="E240" s="61"/>
      <c r="F240" s="50"/>
      <c r="G240" s="50"/>
      <c r="H240" s="50"/>
      <c r="I240" s="23">
        <v>0</v>
      </c>
      <c r="J240" s="23">
        <v>0</v>
      </c>
      <c r="K240" s="10">
        <v>0</v>
      </c>
    </row>
    <row r="241" spans="1:11" ht="15" x14ac:dyDescent="0.2">
      <c r="A241" s="17">
        <v>84</v>
      </c>
      <c r="B241" s="62" t="s">
        <v>11</v>
      </c>
      <c r="C241" s="62"/>
      <c r="D241" s="62"/>
      <c r="E241" s="62"/>
      <c r="F241" s="50"/>
      <c r="G241" s="50"/>
      <c r="H241" s="50"/>
      <c r="I241" s="23">
        <v>0</v>
      </c>
      <c r="J241" s="23">
        <v>0</v>
      </c>
      <c r="K241" s="10">
        <v>0</v>
      </c>
    </row>
    <row r="242" spans="1:11" ht="48" customHeight="1" x14ac:dyDescent="0.2">
      <c r="A242" s="17">
        <v>85</v>
      </c>
      <c r="B242" s="61" t="s">
        <v>27</v>
      </c>
      <c r="C242" s="61"/>
      <c r="D242" s="61"/>
      <c r="E242" s="61"/>
      <c r="F242" s="50"/>
      <c r="G242" s="50"/>
      <c r="H242" s="50"/>
      <c r="I242" s="10">
        <f t="shared" ref="I242" si="65">I243+I244+I245</f>
        <v>167.75</v>
      </c>
      <c r="J242" s="10">
        <f t="shared" ref="J242:K242" si="66">J243+J244+J245</f>
        <v>0</v>
      </c>
      <c r="K242" s="10">
        <f t="shared" si="66"/>
        <v>0</v>
      </c>
    </row>
    <row r="243" spans="1:11" ht="15" x14ac:dyDescent="0.2">
      <c r="A243" s="17">
        <v>86</v>
      </c>
      <c r="B243" s="61" t="s">
        <v>7</v>
      </c>
      <c r="C243" s="61"/>
      <c r="D243" s="61"/>
      <c r="E243" s="61"/>
      <c r="F243" s="50"/>
      <c r="G243" s="50"/>
      <c r="H243" s="50"/>
      <c r="I243" s="23">
        <v>0</v>
      </c>
      <c r="J243" s="23">
        <v>0</v>
      </c>
      <c r="K243" s="10">
        <v>0</v>
      </c>
    </row>
    <row r="244" spans="1:11" ht="15" x14ac:dyDescent="0.2">
      <c r="A244" s="17">
        <v>87</v>
      </c>
      <c r="B244" s="61" t="s">
        <v>8</v>
      </c>
      <c r="C244" s="61"/>
      <c r="D244" s="61"/>
      <c r="E244" s="61"/>
      <c r="F244" s="50"/>
      <c r="G244" s="50"/>
      <c r="H244" s="50"/>
      <c r="I244" s="23">
        <v>0</v>
      </c>
      <c r="J244" s="23">
        <v>0</v>
      </c>
      <c r="K244" s="10">
        <v>0</v>
      </c>
    </row>
    <row r="245" spans="1:11" ht="15" x14ac:dyDescent="0.2">
      <c r="A245" s="17">
        <v>88</v>
      </c>
      <c r="B245" s="61" t="s">
        <v>9</v>
      </c>
      <c r="C245" s="61"/>
      <c r="D245" s="61"/>
      <c r="E245" s="61"/>
      <c r="F245" s="50"/>
      <c r="G245" s="50"/>
      <c r="H245" s="50"/>
      <c r="I245" s="23">
        <v>167.75</v>
      </c>
      <c r="J245" s="23">
        <v>0</v>
      </c>
      <c r="K245" s="23">
        <v>0</v>
      </c>
    </row>
    <row r="246" spans="1:11" ht="15" x14ac:dyDescent="0.2">
      <c r="A246" s="17">
        <v>89</v>
      </c>
      <c r="B246" s="61" t="s">
        <v>10</v>
      </c>
      <c r="C246" s="61"/>
      <c r="D246" s="61"/>
      <c r="E246" s="61"/>
      <c r="F246" s="50"/>
      <c r="G246" s="50"/>
      <c r="H246" s="50"/>
      <c r="I246" s="10">
        <v>0</v>
      </c>
      <c r="J246" s="10">
        <v>0</v>
      </c>
      <c r="K246" s="10">
        <v>0</v>
      </c>
    </row>
    <row r="247" spans="1:11" ht="15" x14ac:dyDescent="0.2">
      <c r="A247" s="17">
        <v>90</v>
      </c>
      <c r="B247" s="62" t="s">
        <v>11</v>
      </c>
      <c r="C247" s="62"/>
      <c r="D247" s="62"/>
      <c r="E247" s="62"/>
      <c r="F247" s="50"/>
      <c r="G247" s="50"/>
      <c r="H247" s="50"/>
      <c r="I247" s="23">
        <v>0</v>
      </c>
      <c r="J247" s="23">
        <v>0</v>
      </c>
      <c r="K247" s="10">
        <v>0</v>
      </c>
    </row>
    <row r="248" spans="1:11" ht="60.75" customHeight="1" x14ac:dyDescent="0.2">
      <c r="A248" s="17">
        <v>91</v>
      </c>
      <c r="B248" s="61" t="s">
        <v>29</v>
      </c>
      <c r="C248" s="61"/>
      <c r="D248" s="61"/>
      <c r="E248" s="61"/>
      <c r="F248" s="50"/>
      <c r="G248" s="50"/>
      <c r="H248" s="50"/>
      <c r="I248" s="10">
        <f t="shared" ref="I248" si="67">I249+I250+I251</f>
        <v>714</v>
      </c>
      <c r="J248" s="10">
        <f t="shared" ref="J248:K248" si="68">J249+J250+J251</f>
        <v>360</v>
      </c>
      <c r="K248" s="10">
        <f t="shared" si="68"/>
        <v>360</v>
      </c>
    </row>
    <row r="249" spans="1:11" ht="15" x14ac:dyDescent="0.2">
      <c r="A249" s="17">
        <v>92</v>
      </c>
      <c r="B249" s="61" t="s">
        <v>7</v>
      </c>
      <c r="C249" s="61"/>
      <c r="D249" s="61"/>
      <c r="E249" s="61"/>
      <c r="F249" s="50"/>
      <c r="G249" s="50"/>
      <c r="H249" s="50"/>
      <c r="I249" s="23">
        <v>0</v>
      </c>
      <c r="J249" s="23">
        <v>0</v>
      </c>
      <c r="K249" s="10">
        <v>0</v>
      </c>
    </row>
    <row r="250" spans="1:11" ht="15" x14ac:dyDescent="0.2">
      <c r="A250" s="17">
        <v>93</v>
      </c>
      <c r="B250" s="61" t="s">
        <v>8</v>
      </c>
      <c r="C250" s="61"/>
      <c r="D250" s="61"/>
      <c r="E250" s="61"/>
      <c r="F250" s="50"/>
      <c r="G250" s="50"/>
      <c r="H250" s="50"/>
      <c r="I250" s="23">
        <v>0</v>
      </c>
      <c r="J250" s="23">
        <v>0</v>
      </c>
      <c r="K250" s="10">
        <v>0</v>
      </c>
    </row>
    <row r="251" spans="1:11" ht="15" x14ac:dyDescent="0.2">
      <c r="A251" s="17">
        <v>94</v>
      </c>
      <c r="B251" s="61" t="s">
        <v>9</v>
      </c>
      <c r="C251" s="61"/>
      <c r="D251" s="61"/>
      <c r="E251" s="61"/>
      <c r="F251" s="50"/>
      <c r="G251" s="50"/>
      <c r="H251" s="50"/>
      <c r="I251" s="23">
        <v>714</v>
      </c>
      <c r="J251" s="23">
        <v>360</v>
      </c>
      <c r="K251" s="23">
        <v>360</v>
      </c>
    </row>
    <row r="252" spans="1:11" ht="15" x14ac:dyDescent="0.2">
      <c r="A252" s="17">
        <v>95</v>
      </c>
      <c r="B252" s="52" t="s">
        <v>10</v>
      </c>
      <c r="C252" s="52"/>
      <c r="D252" s="52"/>
      <c r="E252" s="52"/>
      <c r="F252" s="50"/>
      <c r="G252" s="50"/>
      <c r="H252" s="50"/>
      <c r="I252" s="23">
        <v>0</v>
      </c>
      <c r="J252" s="23">
        <v>0</v>
      </c>
      <c r="K252" s="10">
        <v>0</v>
      </c>
    </row>
    <row r="253" spans="1:11" ht="15" x14ac:dyDescent="0.2">
      <c r="A253" s="17">
        <v>96</v>
      </c>
      <c r="B253" s="51" t="s">
        <v>11</v>
      </c>
      <c r="C253" s="51"/>
      <c r="D253" s="51"/>
      <c r="E253" s="51"/>
      <c r="F253" s="50"/>
      <c r="G253" s="50"/>
      <c r="H253" s="50"/>
      <c r="I253" s="23">
        <v>0</v>
      </c>
      <c r="J253" s="23">
        <v>0</v>
      </c>
      <c r="K253" s="10">
        <v>0</v>
      </c>
    </row>
    <row r="254" spans="1:11" ht="50.25" customHeight="1" x14ac:dyDescent="0.2">
      <c r="A254" s="17">
        <v>97</v>
      </c>
      <c r="B254" s="52" t="s">
        <v>28</v>
      </c>
      <c r="C254" s="52"/>
      <c r="D254" s="52"/>
      <c r="E254" s="52"/>
      <c r="F254" s="50"/>
      <c r="G254" s="50"/>
      <c r="H254" s="50"/>
      <c r="I254" s="10">
        <f t="shared" ref="I254" si="69">I255+I256+I257</f>
        <v>35.75</v>
      </c>
      <c r="J254" s="10">
        <f t="shared" ref="J254:K254" si="70">J255+J256+J257</f>
        <v>0</v>
      </c>
      <c r="K254" s="10">
        <f t="shared" si="70"/>
        <v>0</v>
      </c>
    </row>
    <row r="255" spans="1:11" ht="15" x14ac:dyDescent="0.2">
      <c r="A255" s="17">
        <v>98</v>
      </c>
      <c r="B255" s="51" t="s">
        <v>7</v>
      </c>
      <c r="C255" s="51"/>
      <c r="D255" s="51"/>
      <c r="E255" s="51"/>
      <c r="F255" s="50"/>
      <c r="G255" s="50"/>
      <c r="H255" s="50"/>
      <c r="I255" s="23">
        <v>0</v>
      </c>
      <c r="J255" s="23">
        <v>0</v>
      </c>
      <c r="K255" s="10">
        <v>0</v>
      </c>
    </row>
    <row r="256" spans="1:11" ht="15" x14ac:dyDescent="0.2">
      <c r="A256" s="17">
        <v>99</v>
      </c>
      <c r="B256" s="52" t="s">
        <v>8</v>
      </c>
      <c r="C256" s="52"/>
      <c r="D256" s="52"/>
      <c r="E256" s="52"/>
      <c r="F256" s="50"/>
      <c r="G256" s="50"/>
      <c r="H256" s="50"/>
      <c r="I256" s="23">
        <v>0</v>
      </c>
      <c r="J256" s="23">
        <v>0</v>
      </c>
      <c r="K256" s="10">
        <v>0</v>
      </c>
    </row>
    <row r="257" spans="1:11" ht="15" x14ac:dyDescent="0.2">
      <c r="A257" s="17">
        <v>100</v>
      </c>
      <c r="B257" s="52" t="s">
        <v>9</v>
      </c>
      <c r="C257" s="52"/>
      <c r="D257" s="52"/>
      <c r="E257" s="52"/>
      <c r="F257" s="50"/>
      <c r="G257" s="50"/>
      <c r="H257" s="50"/>
      <c r="I257" s="23">
        <v>35.75</v>
      </c>
      <c r="J257" s="23">
        <v>0</v>
      </c>
      <c r="K257" s="23">
        <v>0</v>
      </c>
    </row>
    <row r="258" spans="1:11" ht="15" x14ac:dyDescent="0.2">
      <c r="A258" s="17">
        <v>101</v>
      </c>
      <c r="B258" s="52" t="s">
        <v>10</v>
      </c>
      <c r="C258" s="52"/>
      <c r="D258" s="52"/>
      <c r="E258" s="52"/>
      <c r="F258" s="50"/>
      <c r="G258" s="50"/>
      <c r="H258" s="50"/>
      <c r="I258" s="10">
        <f t="shared" ref="I258" si="71">I257</f>
        <v>35.75</v>
      </c>
      <c r="J258" s="10">
        <f t="shared" ref="J258:K258" si="72">J257</f>
        <v>0</v>
      </c>
      <c r="K258" s="10">
        <f t="shared" si="72"/>
        <v>0</v>
      </c>
    </row>
    <row r="259" spans="1:11" ht="15" x14ac:dyDescent="0.2">
      <c r="A259" s="17">
        <v>102</v>
      </c>
      <c r="B259" s="51" t="s">
        <v>11</v>
      </c>
      <c r="C259" s="51"/>
      <c r="D259" s="51"/>
      <c r="E259" s="51"/>
      <c r="F259" s="50"/>
      <c r="G259" s="50"/>
      <c r="H259" s="50"/>
      <c r="I259" s="23">
        <v>0</v>
      </c>
      <c r="J259" s="23">
        <v>0</v>
      </c>
      <c r="K259" s="10">
        <v>0</v>
      </c>
    </row>
    <row r="260" spans="1:11" ht="15" x14ac:dyDescent="0.2">
      <c r="A260" s="17">
        <v>103</v>
      </c>
      <c r="B260" s="53" t="s">
        <v>56</v>
      </c>
      <c r="C260" s="54"/>
      <c r="D260" s="54"/>
      <c r="E260" s="55"/>
      <c r="F260" s="50"/>
      <c r="G260" s="50"/>
      <c r="H260" s="50"/>
      <c r="I260" s="10">
        <f t="shared" ref="I260:K260" si="73">I261+I262+I263</f>
        <v>135.6</v>
      </c>
      <c r="J260" s="10">
        <f t="shared" si="73"/>
        <v>0</v>
      </c>
      <c r="K260" s="10">
        <f t="shared" si="73"/>
        <v>135.6</v>
      </c>
    </row>
    <row r="261" spans="1:11" ht="15" x14ac:dyDescent="0.2">
      <c r="A261" s="17">
        <v>104</v>
      </c>
      <c r="B261" s="51" t="s">
        <v>7</v>
      </c>
      <c r="C261" s="51"/>
      <c r="D261" s="51"/>
      <c r="E261" s="51"/>
      <c r="F261" s="50"/>
      <c r="G261" s="50"/>
      <c r="H261" s="50"/>
      <c r="I261" s="23">
        <v>0</v>
      </c>
      <c r="J261" s="23">
        <v>0</v>
      </c>
      <c r="K261" s="10">
        <v>0</v>
      </c>
    </row>
    <row r="262" spans="1:11" ht="15" x14ac:dyDescent="0.2">
      <c r="A262" s="17">
        <v>105</v>
      </c>
      <c r="B262" s="52" t="s">
        <v>8</v>
      </c>
      <c r="C262" s="52"/>
      <c r="D262" s="52"/>
      <c r="E262" s="52"/>
      <c r="F262" s="50"/>
      <c r="G262" s="50"/>
      <c r="H262" s="50"/>
      <c r="I262" s="23">
        <v>0</v>
      </c>
      <c r="J262" s="23">
        <v>0</v>
      </c>
      <c r="K262" s="10">
        <v>0</v>
      </c>
    </row>
    <row r="263" spans="1:11" ht="15" x14ac:dyDescent="0.2">
      <c r="A263" s="17">
        <v>106</v>
      </c>
      <c r="B263" s="52" t="s">
        <v>9</v>
      </c>
      <c r="C263" s="52"/>
      <c r="D263" s="52"/>
      <c r="E263" s="52"/>
      <c r="F263" s="50"/>
      <c r="G263" s="50"/>
      <c r="H263" s="50"/>
      <c r="I263" s="23">
        <v>135.6</v>
      </c>
      <c r="J263" s="23">
        <v>0</v>
      </c>
      <c r="K263" s="23">
        <v>135.6</v>
      </c>
    </row>
    <row r="264" spans="1:11" ht="15" x14ac:dyDescent="0.2">
      <c r="A264" s="17">
        <v>107</v>
      </c>
      <c r="B264" s="52" t="s">
        <v>10</v>
      </c>
      <c r="C264" s="52"/>
      <c r="D264" s="52"/>
      <c r="E264" s="52"/>
      <c r="F264" s="50"/>
      <c r="G264" s="50"/>
      <c r="H264" s="50"/>
      <c r="I264" s="10">
        <v>0</v>
      </c>
      <c r="J264" s="10">
        <f t="shared" ref="J264:K264" si="74">J263</f>
        <v>0</v>
      </c>
      <c r="K264" s="10">
        <f t="shared" si="74"/>
        <v>135.6</v>
      </c>
    </row>
    <row r="265" spans="1:11" ht="15" x14ac:dyDescent="0.2">
      <c r="A265" s="17">
        <v>108</v>
      </c>
      <c r="B265" s="51" t="s">
        <v>11</v>
      </c>
      <c r="C265" s="51"/>
      <c r="D265" s="51"/>
      <c r="E265" s="51"/>
      <c r="F265" s="50"/>
      <c r="G265" s="50"/>
      <c r="H265" s="50"/>
      <c r="I265" s="23">
        <v>0</v>
      </c>
      <c r="J265" s="23">
        <v>0</v>
      </c>
      <c r="K265" s="10">
        <v>0</v>
      </c>
    </row>
    <row r="266" spans="1:11" ht="15" x14ac:dyDescent="0.2">
      <c r="A266" s="17">
        <v>109</v>
      </c>
      <c r="B266" s="53" t="s">
        <v>57</v>
      </c>
      <c r="C266" s="54"/>
      <c r="D266" s="54"/>
      <c r="E266" s="55"/>
      <c r="F266" s="50"/>
      <c r="G266" s="50"/>
      <c r="H266" s="50"/>
      <c r="I266" s="10">
        <f t="shared" ref="I266:K266" si="75">I267+I268+I269</f>
        <v>20</v>
      </c>
      <c r="J266" s="10">
        <f t="shared" si="75"/>
        <v>20</v>
      </c>
      <c r="K266" s="10">
        <f t="shared" si="75"/>
        <v>0</v>
      </c>
    </row>
    <row r="267" spans="1:11" ht="15" x14ac:dyDescent="0.2">
      <c r="A267" s="17">
        <v>110</v>
      </c>
      <c r="B267" s="51" t="s">
        <v>7</v>
      </c>
      <c r="C267" s="51"/>
      <c r="D267" s="51"/>
      <c r="E267" s="51"/>
      <c r="F267" s="50"/>
      <c r="G267" s="50"/>
      <c r="H267" s="50"/>
      <c r="I267" s="23">
        <v>0</v>
      </c>
      <c r="J267" s="23">
        <v>0</v>
      </c>
      <c r="K267" s="10">
        <v>0</v>
      </c>
    </row>
    <row r="268" spans="1:11" ht="15" x14ac:dyDescent="0.2">
      <c r="A268" s="17">
        <v>111</v>
      </c>
      <c r="B268" s="52" t="s">
        <v>8</v>
      </c>
      <c r="C268" s="52"/>
      <c r="D268" s="52"/>
      <c r="E268" s="52"/>
      <c r="F268" s="50"/>
      <c r="G268" s="50"/>
      <c r="H268" s="50"/>
      <c r="I268" s="23">
        <v>0</v>
      </c>
      <c r="J268" s="23">
        <v>0</v>
      </c>
      <c r="K268" s="10">
        <v>0</v>
      </c>
    </row>
    <row r="269" spans="1:11" ht="15" x14ac:dyDescent="0.2">
      <c r="A269" s="17">
        <v>112</v>
      </c>
      <c r="B269" s="52" t="s">
        <v>9</v>
      </c>
      <c r="C269" s="52"/>
      <c r="D269" s="52"/>
      <c r="E269" s="52"/>
      <c r="F269" s="50"/>
      <c r="G269" s="50"/>
      <c r="H269" s="50"/>
      <c r="I269" s="23">
        <v>20</v>
      </c>
      <c r="J269" s="23">
        <v>20</v>
      </c>
      <c r="K269" s="23">
        <v>0</v>
      </c>
    </row>
    <row r="270" spans="1:11" ht="15" x14ac:dyDescent="0.2">
      <c r="A270" s="17">
        <v>113</v>
      </c>
      <c r="B270" s="52" t="s">
        <v>10</v>
      </c>
      <c r="C270" s="52"/>
      <c r="D270" s="52"/>
      <c r="E270" s="52"/>
      <c r="F270" s="50"/>
      <c r="G270" s="50"/>
      <c r="H270" s="50"/>
      <c r="I270" s="10">
        <v>0</v>
      </c>
      <c r="J270" s="10">
        <f t="shared" ref="J270:K270" si="76">J269</f>
        <v>20</v>
      </c>
      <c r="K270" s="10">
        <f t="shared" si="76"/>
        <v>0</v>
      </c>
    </row>
    <row r="271" spans="1:11" ht="15" x14ac:dyDescent="0.2">
      <c r="A271" s="17">
        <v>114</v>
      </c>
      <c r="B271" s="51" t="s">
        <v>11</v>
      </c>
      <c r="C271" s="51"/>
      <c r="D271" s="51"/>
      <c r="E271" s="51"/>
      <c r="F271" s="50"/>
      <c r="G271" s="50"/>
      <c r="H271" s="50"/>
      <c r="I271" s="23">
        <v>0</v>
      </c>
      <c r="J271" s="23">
        <v>0</v>
      </c>
      <c r="K271" s="10">
        <v>0</v>
      </c>
    </row>
    <row r="272" spans="1:11" ht="15" x14ac:dyDescent="0.2">
      <c r="A272" s="17">
        <v>115</v>
      </c>
      <c r="B272" s="53" t="s">
        <v>58</v>
      </c>
      <c r="C272" s="54"/>
      <c r="D272" s="54"/>
      <c r="E272" s="55"/>
      <c r="F272" s="50"/>
      <c r="G272" s="50"/>
      <c r="H272" s="50"/>
      <c r="I272" s="10">
        <f t="shared" ref="I272:K272" si="77">I273+I274+I275</f>
        <v>0</v>
      </c>
      <c r="J272" s="10">
        <f t="shared" si="77"/>
        <v>0</v>
      </c>
      <c r="K272" s="10">
        <f t="shared" si="77"/>
        <v>0</v>
      </c>
    </row>
    <row r="273" spans="1:11" ht="15" x14ac:dyDescent="0.2">
      <c r="A273" s="17">
        <v>116</v>
      </c>
      <c r="B273" s="51" t="s">
        <v>7</v>
      </c>
      <c r="C273" s="51"/>
      <c r="D273" s="51"/>
      <c r="E273" s="51"/>
      <c r="F273" s="50"/>
      <c r="G273" s="50"/>
      <c r="H273" s="50"/>
      <c r="I273" s="23">
        <v>0</v>
      </c>
      <c r="J273" s="23">
        <v>0</v>
      </c>
      <c r="K273" s="10">
        <v>0</v>
      </c>
    </row>
    <row r="274" spans="1:11" ht="15" x14ac:dyDescent="0.2">
      <c r="A274" s="17">
        <v>117</v>
      </c>
      <c r="B274" s="52" t="s">
        <v>8</v>
      </c>
      <c r="C274" s="52"/>
      <c r="D274" s="52"/>
      <c r="E274" s="52"/>
      <c r="F274" s="50"/>
      <c r="G274" s="50"/>
      <c r="H274" s="50"/>
      <c r="I274" s="23">
        <v>0</v>
      </c>
      <c r="J274" s="23">
        <v>0</v>
      </c>
      <c r="K274" s="10">
        <v>0</v>
      </c>
    </row>
    <row r="275" spans="1:11" ht="15" x14ac:dyDescent="0.2">
      <c r="A275" s="17">
        <v>118</v>
      </c>
      <c r="B275" s="52" t="s">
        <v>9</v>
      </c>
      <c r="C275" s="52"/>
      <c r="D275" s="52"/>
      <c r="E275" s="52"/>
      <c r="F275" s="50"/>
      <c r="G275" s="50"/>
      <c r="H275" s="50"/>
      <c r="I275" s="23">
        <v>0</v>
      </c>
      <c r="J275" s="23">
        <v>0</v>
      </c>
      <c r="K275" s="23">
        <v>0</v>
      </c>
    </row>
    <row r="276" spans="1:11" ht="15" x14ac:dyDescent="0.2">
      <c r="A276" s="17">
        <v>119</v>
      </c>
      <c r="B276" s="52" t="s">
        <v>10</v>
      </c>
      <c r="C276" s="52"/>
      <c r="D276" s="52"/>
      <c r="E276" s="52"/>
      <c r="F276" s="50"/>
      <c r="G276" s="50"/>
      <c r="H276" s="50"/>
      <c r="I276" s="10">
        <v>0</v>
      </c>
      <c r="J276" s="10">
        <v>0</v>
      </c>
      <c r="K276" s="10">
        <f t="shared" ref="K276" si="78">K275</f>
        <v>0</v>
      </c>
    </row>
    <row r="277" spans="1:11" ht="15" x14ac:dyDescent="0.2">
      <c r="A277" s="17">
        <v>120</v>
      </c>
      <c r="B277" s="51" t="s">
        <v>11</v>
      </c>
      <c r="C277" s="51"/>
      <c r="D277" s="51"/>
      <c r="E277" s="51"/>
      <c r="F277" s="50"/>
      <c r="G277" s="50"/>
      <c r="H277" s="50"/>
      <c r="I277" s="23">
        <v>0</v>
      </c>
      <c r="J277" s="23">
        <v>0</v>
      </c>
      <c r="K277" s="10">
        <v>0</v>
      </c>
    </row>
    <row r="278" spans="1:11" ht="15" x14ac:dyDescent="0.2">
      <c r="A278" s="17">
        <v>121</v>
      </c>
      <c r="B278" s="53" t="s">
        <v>59</v>
      </c>
      <c r="C278" s="54"/>
      <c r="D278" s="54"/>
      <c r="E278" s="55"/>
      <c r="F278" s="50"/>
      <c r="G278" s="50"/>
      <c r="H278" s="50"/>
      <c r="I278" s="10">
        <f t="shared" ref="I278:K278" si="79">I279+I280+I281</f>
        <v>0</v>
      </c>
      <c r="J278" s="10">
        <f t="shared" si="79"/>
        <v>0</v>
      </c>
      <c r="K278" s="10">
        <f t="shared" si="79"/>
        <v>0</v>
      </c>
    </row>
    <row r="279" spans="1:11" ht="15" x14ac:dyDescent="0.2">
      <c r="A279" s="17">
        <v>122</v>
      </c>
      <c r="B279" s="51" t="s">
        <v>7</v>
      </c>
      <c r="C279" s="51"/>
      <c r="D279" s="51"/>
      <c r="E279" s="51"/>
      <c r="F279" s="50"/>
      <c r="G279" s="50"/>
      <c r="H279" s="50"/>
      <c r="I279" s="23">
        <v>0</v>
      </c>
      <c r="J279" s="23">
        <v>0</v>
      </c>
      <c r="K279" s="10">
        <v>0</v>
      </c>
    </row>
    <row r="280" spans="1:11" ht="15" x14ac:dyDescent="0.2">
      <c r="A280" s="17">
        <v>123</v>
      </c>
      <c r="B280" s="52" t="s">
        <v>8</v>
      </c>
      <c r="C280" s="52"/>
      <c r="D280" s="52"/>
      <c r="E280" s="52"/>
      <c r="F280" s="50"/>
      <c r="G280" s="50"/>
      <c r="H280" s="50"/>
      <c r="I280" s="23">
        <v>0</v>
      </c>
      <c r="J280" s="23">
        <v>0</v>
      </c>
      <c r="K280" s="10">
        <v>0</v>
      </c>
    </row>
    <row r="281" spans="1:11" ht="15" x14ac:dyDescent="0.2">
      <c r="A281" s="17">
        <v>124</v>
      </c>
      <c r="B281" s="52" t="s">
        <v>9</v>
      </c>
      <c r="C281" s="52"/>
      <c r="D281" s="52"/>
      <c r="E281" s="52"/>
      <c r="F281" s="50"/>
      <c r="G281" s="50"/>
      <c r="H281" s="50"/>
      <c r="I281" s="23">
        <v>0</v>
      </c>
      <c r="J281" s="23">
        <v>0</v>
      </c>
      <c r="K281" s="23">
        <v>0</v>
      </c>
    </row>
    <row r="282" spans="1:11" ht="15" x14ac:dyDescent="0.2">
      <c r="A282" s="17">
        <v>125</v>
      </c>
      <c r="B282" s="52" t="s">
        <v>10</v>
      </c>
      <c r="C282" s="52"/>
      <c r="D282" s="52"/>
      <c r="E282" s="52"/>
      <c r="F282" s="50"/>
      <c r="G282" s="50"/>
      <c r="H282" s="50"/>
      <c r="I282" s="10">
        <v>0</v>
      </c>
      <c r="J282" s="10">
        <f t="shared" ref="J282:K282" si="80">J281</f>
        <v>0</v>
      </c>
      <c r="K282" s="10">
        <f t="shared" si="80"/>
        <v>0</v>
      </c>
    </row>
    <row r="283" spans="1:11" ht="15" x14ac:dyDescent="0.2">
      <c r="A283" s="17">
        <v>126</v>
      </c>
      <c r="B283" s="51" t="s">
        <v>11</v>
      </c>
      <c r="C283" s="51"/>
      <c r="D283" s="51"/>
      <c r="E283" s="51"/>
      <c r="F283" s="50"/>
      <c r="G283" s="50"/>
      <c r="H283" s="50"/>
      <c r="I283" s="23">
        <v>0</v>
      </c>
      <c r="J283" s="23">
        <v>0</v>
      </c>
      <c r="K283" s="10">
        <v>0</v>
      </c>
    </row>
    <row r="284" spans="1:11" s="40" customFormat="1" ht="93" customHeight="1" x14ac:dyDescent="0.2">
      <c r="A284" s="17">
        <v>127</v>
      </c>
      <c r="B284" s="70" t="s">
        <v>50</v>
      </c>
      <c r="C284" s="71"/>
      <c r="D284" s="71"/>
      <c r="E284" s="72"/>
      <c r="F284" s="50"/>
      <c r="G284" s="50"/>
      <c r="H284" s="50"/>
      <c r="I284" s="23">
        <f>I287</f>
        <v>3066.24</v>
      </c>
      <c r="J284" s="10">
        <f t="shared" ref="J284:K284" si="81">J285+J286+J287</f>
        <v>0</v>
      </c>
      <c r="K284" s="10">
        <f t="shared" si="81"/>
        <v>0</v>
      </c>
    </row>
    <row r="285" spans="1:11" ht="15" x14ac:dyDescent="0.2">
      <c r="A285" s="17">
        <v>128</v>
      </c>
      <c r="B285" s="65" t="s">
        <v>7</v>
      </c>
      <c r="C285" s="66"/>
      <c r="D285" s="66"/>
      <c r="E285" s="67"/>
      <c r="F285" s="50"/>
      <c r="G285" s="50"/>
      <c r="H285" s="50"/>
      <c r="I285" s="23">
        <v>0</v>
      </c>
      <c r="J285" s="23">
        <v>0</v>
      </c>
      <c r="K285" s="10">
        <v>0</v>
      </c>
    </row>
    <row r="286" spans="1:11" ht="15" x14ac:dyDescent="0.2">
      <c r="A286" s="17">
        <v>129</v>
      </c>
      <c r="B286" s="65" t="s">
        <v>8</v>
      </c>
      <c r="C286" s="66"/>
      <c r="D286" s="66"/>
      <c r="E286" s="67"/>
      <c r="F286" s="50"/>
      <c r="G286" s="50"/>
      <c r="H286" s="50"/>
      <c r="I286" s="23">
        <v>0</v>
      </c>
      <c r="J286" s="23">
        <v>0</v>
      </c>
      <c r="K286" s="10">
        <v>0</v>
      </c>
    </row>
    <row r="287" spans="1:11" ht="15" x14ac:dyDescent="0.2">
      <c r="A287" s="17">
        <v>130</v>
      </c>
      <c r="B287" s="65" t="s">
        <v>9</v>
      </c>
      <c r="C287" s="66"/>
      <c r="D287" s="66"/>
      <c r="E287" s="67"/>
      <c r="F287" s="50"/>
      <c r="G287" s="50"/>
      <c r="H287" s="50"/>
      <c r="I287" s="23">
        <f>I293</f>
        <v>3066.24</v>
      </c>
      <c r="J287" s="23">
        <v>0</v>
      </c>
      <c r="K287" s="23">
        <v>0</v>
      </c>
    </row>
    <row r="288" spans="1:11" ht="15" x14ac:dyDescent="0.2">
      <c r="A288" s="17">
        <v>131</v>
      </c>
      <c r="B288" s="65" t="s">
        <v>10</v>
      </c>
      <c r="C288" s="66"/>
      <c r="D288" s="66"/>
      <c r="E288" s="67"/>
      <c r="F288" s="50"/>
      <c r="G288" s="50"/>
      <c r="H288" s="50"/>
      <c r="I288" s="23">
        <v>0</v>
      </c>
      <c r="J288" s="10">
        <f t="shared" ref="J288:K288" si="82">J287</f>
        <v>0</v>
      </c>
      <c r="K288" s="10">
        <f t="shared" si="82"/>
        <v>0</v>
      </c>
    </row>
    <row r="289" spans="1:11" ht="15" x14ac:dyDescent="0.2">
      <c r="A289" s="17">
        <v>132</v>
      </c>
      <c r="B289" s="65" t="s">
        <v>11</v>
      </c>
      <c r="C289" s="66"/>
      <c r="D289" s="66"/>
      <c r="E289" s="67"/>
      <c r="F289" s="74"/>
      <c r="G289" s="75"/>
      <c r="H289" s="76"/>
      <c r="I289" s="23">
        <v>0</v>
      </c>
      <c r="J289" s="10">
        <v>0</v>
      </c>
      <c r="K289" s="10">
        <v>0</v>
      </c>
    </row>
    <row r="290" spans="1:11" s="41" customFormat="1" ht="88.5" customHeight="1" x14ac:dyDescent="0.2">
      <c r="A290" s="17">
        <v>133</v>
      </c>
      <c r="B290" s="70" t="s">
        <v>50</v>
      </c>
      <c r="C290" s="71"/>
      <c r="D290" s="71"/>
      <c r="E290" s="72"/>
      <c r="F290" s="73"/>
      <c r="G290" s="73"/>
      <c r="H290" s="73"/>
      <c r="I290" s="23">
        <f>I293</f>
        <v>3066.24</v>
      </c>
      <c r="J290" s="10">
        <f t="shared" ref="J290:K290" si="83">J291+J292+J293</f>
        <v>1891.5</v>
      </c>
      <c r="K290" s="10">
        <f t="shared" si="83"/>
        <v>2283.06</v>
      </c>
    </row>
    <row r="291" spans="1:11" ht="15" customHeight="1" x14ac:dyDescent="0.2">
      <c r="A291" s="17">
        <v>134</v>
      </c>
      <c r="B291" s="65" t="s">
        <v>7</v>
      </c>
      <c r="C291" s="66"/>
      <c r="D291" s="66"/>
      <c r="E291" s="67"/>
      <c r="F291" s="50"/>
      <c r="G291" s="50"/>
      <c r="H291" s="50"/>
      <c r="I291" s="23">
        <v>0</v>
      </c>
      <c r="J291" s="23">
        <v>0</v>
      </c>
      <c r="K291" s="10">
        <v>0</v>
      </c>
    </row>
    <row r="292" spans="1:11" ht="15" x14ac:dyDescent="0.2">
      <c r="A292" s="17">
        <v>135</v>
      </c>
      <c r="B292" s="65" t="s">
        <v>8</v>
      </c>
      <c r="C292" s="66"/>
      <c r="D292" s="66"/>
      <c r="E292" s="67"/>
      <c r="F292" s="50"/>
      <c r="G292" s="50"/>
      <c r="H292" s="50"/>
      <c r="I292" s="23">
        <v>0</v>
      </c>
      <c r="J292" s="23">
        <v>0</v>
      </c>
      <c r="K292" s="10">
        <v>0</v>
      </c>
    </row>
    <row r="293" spans="1:11" ht="15" x14ac:dyDescent="0.2">
      <c r="A293" s="17">
        <v>136</v>
      </c>
      <c r="B293" s="65" t="s">
        <v>9</v>
      </c>
      <c r="C293" s="66"/>
      <c r="D293" s="66"/>
      <c r="E293" s="67"/>
      <c r="F293" s="50"/>
      <c r="G293" s="50"/>
      <c r="H293" s="50"/>
      <c r="I293" s="23">
        <v>3066.24</v>
      </c>
      <c r="J293" s="23">
        <v>1891.5</v>
      </c>
      <c r="K293" s="23">
        <f>391.56+J293</f>
        <v>2283.06</v>
      </c>
    </row>
    <row r="294" spans="1:11" ht="15" x14ac:dyDescent="0.2">
      <c r="A294" s="17">
        <v>137</v>
      </c>
      <c r="B294" s="65" t="s">
        <v>10</v>
      </c>
      <c r="C294" s="66"/>
      <c r="D294" s="66"/>
      <c r="E294" s="67"/>
      <c r="F294" s="50"/>
      <c r="G294" s="50"/>
      <c r="H294" s="50"/>
      <c r="I294" s="23">
        <v>0</v>
      </c>
      <c r="J294" s="10">
        <v>0</v>
      </c>
      <c r="K294" s="10">
        <v>0</v>
      </c>
    </row>
    <row r="295" spans="1:11" ht="15" x14ac:dyDescent="0.2">
      <c r="A295" s="17">
        <v>138</v>
      </c>
      <c r="B295" s="65" t="s">
        <v>11</v>
      </c>
      <c r="C295" s="66"/>
      <c r="D295" s="66"/>
      <c r="E295" s="67"/>
      <c r="F295" s="50"/>
      <c r="G295" s="50"/>
      <c r="H295" s="50"/>
      <c r="I295" s="23">
        <v>0</v>
      </c>
      <c r="J295" s="10">
        <v>0</v>
      </c>
      <c r="K295" s="10">
        <v>0</v>
      </c>
    </row>
  </sheetData>
  <mergeCells count="293">
    <mergeCell ref="I2:K2"/>
    <mergeCell ref="I3:K3"/>
    <mergeCell ref="B295:E295"/>
    <mergeCell ref="F295:H295"/>
    <mergeCell ref="B288:E288"/>
    <mergeCell ref="F288:H288"/>
    <mergeCell ref="B290:E290"/>
    <mergeCell ref="F290:H290"/>
    <mergeCell ref="B291:E291"/>
    <mergeCell ref="F291:H291"/>
    <mergeCell ref="B292:E292"/>
    <mergeCell ref="F292:H292"/>
    <mergeCell ref="B293:E293"/>
    <mergeCell ref="F293:H293"/>
    <mergeCell ref="B289:E289"/>
    <mergeCell ref="F289:H289"/>
    <mergeCell ref="B284:E284"/>
    <mergeCell ref="F284:H284"/>
    <mergeCell ref="B285:E285"/>
    <mergeCell ref="F285:H285"/>
    <mergeCell ref="B286:E286"/>
    <mergeCell ref="F286:H286"/>
    <mergeCell ref="B287:E287"/>
    <mergeCell ref="F287:H287"/>
    <mergeCell ref="B294:E294"/>
    <mergeCell ref="F294:H294"/>
    <mergeCell ref="B257:E257"/>
    <mergeCell ref="B258:E258"/>
    <mergeCell ref="B259:E259"/>
    <mergeCell ref="B252:E252"/>
    <mergeCell ref="B253:E253"/>
    <mergeCell ref="B254:E254"/>
    <mergeCell ref="B255:E255"/>
    <mergeCell ref="B256:E256"/>
    <mergeCell ref="F257:H257"/>
    <mergeCell ref="F258:H258"/>
    <mergeCell ref="F259:H259"/>
    <mergeCell ref="F256:H256"/>
    <mergeCell ref="B260:E260"/>
    <mergeCell ref="B261:E261"/>
    <mergeCell ref="B262:E262"/>
    <mergeCell ref="B263:E263"/>
    <mergeCell ref="B264:E264"/>
    <mergeCell ref="B265:E265"/>
    <mergeCell ref="B266:E266"/>
    <mergeCell ref="B267:E267"/>
    <mergeCell ref="B268:E268"/>
    <mergeCell ref="B269:E269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6:E246"/>
    <mergeCell ref="B237:E237"/>
    <mergeCell ref="B238:E238"/>
    <mergeCell ref="B239:E239"/>
    <mergeCell ref="B240:E240"/>
    <mergeCell ref="B241:E241"/>
    <mergeCell ref="B232:E232"/>
    <mergeCell ref="B233:E233"/>
    <mergeCell ref="B234:E234"/>
    <mergeCell ref="B235:E235"/>
    <mergeCell ref="B236:E236"/>
    <mergeCell ref="B227:E227"/>
    <mergeCell ref="B228:E228"/>
    <mergeCell ref="B229:E229"/>
    <mergeCell ref="B230:E230"/>
    <mergeCell ref="B231:E231"/>
    <mergeCell ref="B222:E222"/>
    <mergeCell ref="B223:E223"/>
    <mergeCell ref="B224:E224"/>
    <mergeCell ref="B225:E225"/>
    <mergeCell ref="B226:E226"/>
    <mergeCell ref="B217:E217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07:E207"/>
    <mergeCell ref="B208:E208"/>
    <mergeCell ref="B209:E209"/>
    <mergeCell ref="B210:E210"/>
    <mergeCell ref="B211:E211"/>
    <mergeCell ref="B202:E202"/>
    <mergeCell ref="B203:E203"/>
    <mergeCell ref="B204:E204"/>
    <mergeCell ref="B205:E205"/>
    <mergeCell ref="B206:E206"/>
    <mergeCell ref="B200:E200"/>
    <mergeCell ref="B201:E201"/>
    <mergeCell ref="B180:E180"/>
    <mergeCell ref="B181:E181"/>
    <mergeCell ref="B192:E192"/>
    <mergeCell ref="B193:E193"/>
    <mergeCell ref="B194:E194"/>
    <mergeCell ref="B195:E195"/>
    <mergeCell ref="B196:E196"/>
    <mergeCell ref="B187:E187"/>
    <mergeCell ref="B188:E188"/>
    <mergeCell ref="B189:E189"/>
    <mergeCell ref="B190:E190"/>
    <mergeCell ref="B191:E191"/>
    <mergeCell ref="F252:H252"/>
    <mergeCell ref="F253:H253"/>
    <mergeCell ref="F254:H254"/>
    <mergeCell ref="F255:H255"/>
    <mergeCell ref="B182:E182"/>
    <mergeCell ref="B183:E183"/>
    <mergeCell ref="B184:E184"/>
    <mergeCell ref="B185:E185"/>
    <mergeCell ref="B186:E186"/>
    <mergeCell ref="F247:H247"/>
    <mergeCell ref="F248:H248"/>
    <mergeCell ref="F249:H249"/>
    <mergeCell ref="F250:H250"/>
    <mergeCell ref="F251:H251"/>
    <mergeCell ref="F242:H242"/>
    <mergeCell ref="F243:H243"/>
    <mergeCell ref="F244:H244"/>
    <mergeCell ref="F245:H245"/>
    <mergeCell ref="F246:H246"/>
    <mergeCell ref="F237:H237"/>
    <mergeCell ref="F238:H238"/>
    <mergeCell ref="B197:E197"/>
    <mergeCell ref="B198:E198"/>
    <mergeCell ref="B199:E199"/>
    <mergeCell ref="F239:H239"/>
    <mergeCell ref="F240:H240"/>
    <mergeCell ref="F241:H241"/>
    <mergeCell ref="F232:H232"/>
    <mergeCell ref="F233:H233"/>
    <mergeCell ref="F234:H234"/>
    <mergeCell ref="F235:H235"/>
    <mergeCell ref="F236:H236"/>
    <mergeCell ref="F227:H227"/>
    <mergeCell ref="F228:H228"/>
    <mergeCell ref="F229:H229"/>
    <mergeCell ref="F230:H230"/>
    <mergeCell ref="F231:H231"/>
    <mergeCell ref="F222:H222"/>
    <mergeCell ref="F223:H223"/>
    <mergeCell ref="F224:H224"/>
    <mergeCell ref="F225:H225"/>
    <mergeCell ref="F226:H226"/>
    <mergeCell ref="F217:H217"/>
    <mergeCell ref="F218:H218"/>
    <mergeCell ref="F219:H219"/>
    <mergeCell ref="F220:H220"/>
    <mergeCell ref="F221:H221"/>
    <mergeCell ref="F212:H212"/>
    <mergeCell ref="F213:H213"/>
    <mergeCell ref="F214:H214"/>
    <mergeCell ref="F215:H215"/>
    <mergeCell ref="F216:H216"/>
    <mergeCell ref="F207:H207"/>
    <mergeCell ref="F208:H208"/>
    <mergeCell ref="F209:H209"/>
    <mergeCell ref="F210:H210"/>
    <mergeCell ref="F211:H211"/>
    <mergeCell ref="F202:H202"/>
    <mergeCell ref="F203:H203"/>
    <mergeCell ref="F204:H204"/>
    <mergeCell ref="F205:H205"/>
    <mergeCell ref="F206:H206"/>
    <mergeCell ref="F198:H198"/>
    <mergeCell ref="F199:H199"/>
    <mergeCell ref="F200:H200"/>
    <mergeCell ref="F201:H201"/>
    <mergeCell ref="F197:H197"/>
    <mergeCell ref="F180:H180"/>
    <mergeCell ref="F181:H181"/>
    <mergeCell ref="F172:H172"/>
    <mergeCell ref="F173:H173"/>
    <mergeCell ref="F174:H174"/>
    <mergeCell ref="F175:H175"/>
    <mergeCell ref="F176:H176"/>
    <mergeCell ref="F187:H187"/>
    <mergeCell ref="F188:H188"/>
    <mergeCell ref="F177:H177"/>
    <mergeCell ref="F192:H192"/>
    <mergeCell ref="F193:H193"/>
    <mergeCell ref="F194:H194"/>
    <mergeCell ref="F195:H195"/>
    <mergeCell ref="F196:H196"/>
    <mergeCell ref="F189:H189"/>
    <mergeCell ref="F190:H190"/>
    <mergeCell ref="F191:H191"/>
    <mergeCell ref="F182:H182"/>
    <mergeCell ref="F183:H183"/>
    <mergeCell ref="F184:H184"/>
    <mergeCell ref="F185:H185"/>
    <mergeCell ref="F186:H186"/>
    <mergeCell ref="F165:H165"/>
    <mergeCell ref="F167:H167"/>
    <mergeCell ref="F168:H168"/>
    <mergeCell ref="F169:H169"/>
    <mergeCell ref="F170:H170"/>
    <mergeCell ref="F171:H171"/>
    <mergeCell ref="F178:H178"/>
    <mergeCell ref="F179:H179"/>
    <mergeCell ref="B168:E168"/>
    <mergeCell ref="B169:E169"/>
    <mergeCell ref="B170:E170"/>
    <mergeCell ref="B171:E171"/>
    <mergeCell ref="F166:H166"/>
    <mergeCell ref="B172:E172"/>
    <mergeCell ref="B173:E173"/>
    <mergeCell ref="B174:E174"/>
    <mergeCell ref="B175:E175"/>
    <mergeCell ref="B176:E176"/>
    <mergeCell ref="B177:E177"/>
    <mergeCell ref="B178:E178"/>
    <mergeCell ref="B179:E179"/>
    <mergeCell ref="B165:E165"/>
    <mergeCell ref="B166:E166"/>
    <mergeCell ref="B167:E167"/>
    <mergeCell ref="F161:H161"/>
    <mergeCell ref="F162:H162"/>
    <mergeCell ref="F163:H163"/>
    <mergeCell ref="F164:H164"/>
    <mergeCell ref="B6:J6"/>
    <mergeCell ref="B7:G7"/>
    <mergeCell ref="A8:A9"/>
    <mergeCell ref="B8:B9"/>
    <mergeCell ref="C8:C9"/>
    <mergeCell ref="D8:J8"/>
    <mergeCell ref="F160:H160"/>
    <mergeCell ref="B155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K8:K9"/>
    <mergeCell ref="B154:D154"/>
    <mergeCell ref="A155:A156"/>
    <mergeCell ref="I155:K155"/>
    <mergeCell ref="A153:J153"/>
    <mergeCell ref="F155:H156"/>
    <mergeCell ref="F157:H157"/>
    <mergeCell ref="F158:H158"/>
    <mergeCell ref="F159:H159"/>
    <mergeCell ref="F278:H278"/>
    <mergeCell ref="B270:E270"/>
    <mergeCell ref="B271:E271"/>
    <mergeCell ref="B272:E272"/>
    <mergeCell ref="B273:E273"/>
    <mergeCell ref="B274:E274"/>
    <mergeCell ref="B275:E275"/>
    <mergeCell ref="B276:E276"/>
    <mergeCell ref="B277:E277"/>
    <mergeCell ref="B278:E278"/>
    <mergeCell ref="F269:H269"/>
    <mergeCell ref="F270:H270"/>
    <mergeCell ref="F271:H271"/>
    <mergeCell ref="F272:H272"/>
    <mergeCell ref="F273:H273"/>
    <mergeCell ref="F274:H274"/>
    <mergeCell ref="F275:H275"/>
    <mergeCell ref="F276:H276"/>
    <mergeCell ref="F277:H277"/>
    <mergeCell ref="F260:H260"/>
    <mergeCell ref="F261:H261"/>
    <mergeCell ref="F262:H262"/>
    <mergeCell ref="F263:H263"/>
    <mergeCell ref="F264:H264"/>
    <mergeCell ref="F265:H265"/>
    <mergeCell ref="F266:H266"/>
    <mergeCell ref="F267:H267"/>
    <mergeCell ref="F268:H268"/>
    <mergeCell ref="F279:H279"/>
    <mergeCell ref="F280:H280"/>
    <mergeCell ref="F281:H281"/>
    <mergeCell ref="F282:H282"/>
    <mergeCell ref="F283:H283"/>
    <mergeCell ref="B279:E279"/>
    <mergeCell ref="B280:E280"/>
    <mergeCell ref="B281:E281"/>
    <mergeCell ref="B282:E282"/>
    <mergeCell ref="B283:E283"/>
  </mergeCells>
  <pageMargins left="0.31496062992125984" right="0.23622047244094491" top="0.39370078740157483" bottom="0.35433070866141736" header="0.15748031496062992" footer="0.27559055118110237"/>
  <pageSetup paperSize="9" scale="90" fitToHeight="0" orientation="landscape" useFirstPageNumber="1" r:id="rId1"/>
  <headerFooter differentFirst="1">
    <oddHeader>&amp;C&amp;P</oddHeader>
  </headerFooter>
  <rowBreaks count="6" manualBreakCount="6">
    <brk id="34" max="16383" man="1"/>
    <brk id="46" max="16383" man="1"/>
    <brk id="64" max="16383" man="1"/>
    <brk id="82" max="16383" man="1"/>
    <brk id="106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Цыганенко Дарья Сергеевна</cp:lastModifiedBy>
  <cp:lastPrinted>2025-04-30T05:29:28Z</cp:lastPrinted>
  <dcterms:created xsi:type="dcterms:W3CDTF">2019-07-17T04:11:24Z</dcterms:created>
  <dcterms:modified xsi:type="dcterms:W3CDTF">2025-04-30T05:35:33Z</dcterms:modified>
</cp:coreProperties>
</file>