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85" yWindow="1050" windowWidth="15225" windowHeight="11700" tabRatio="511"/>
  </bookViews>
  <sheets>
    <sheet name="Форма 1 деньги" sheetId="1" r:id="rId1"/>
    <sheet name="Форма 2" sheetId="2" r:id="rId2"/>
    <sheet name="мер 3.3-4" sheetId="3" r:id="rId3"/>
  </sheets>
  <definedNames>
    <definedName name="_GoBack" localSheetId="0">'Форма 1 деньги'!$G$41</definedName>
    <definedName name="_GoBack" localSheetId="1">'Форма 1 деньги'!$G$41</definedName>
    <definedName name="_xlnm.Print_Area" localSheetId="0">'Форма 1 деньги'!$A$1:$N$49</definedName>
  </definedNames>
  <calcPr calcId="145621"/>
</workbook>
</file>

<file path=xl/calcChain.xml><?xml version="1.0" encoding="utf-8"?>
<calcChain xmlns="http://schemas.openxmlformats.org/spreadsheetml/2006/main">
  <c r="D58" i="1" l="1"/>
  <c r="G56" i="1" l="1"/>
  <c r="D15" i="1"/>
  <c r="H14" i="1" l="1"/>
  <c r="G17" i="1" l="1"/>
  <c r="H17" i="1"/>
  <c r="D44" i="1"/>
  <c r="D47" i="1"/>
  <c r="K14" i="1" l="1"/>
  <c r="D14" i="3" l="1"/>
  <c r="D13" i="3"/>
  <c r="D12" i="3"/>
  <c r="D11" i="3"/>
  <c r="D10" i="3"/>
  <c r="F9" i="3"/>
  <c r="D9" i="3" l="1"/>
  <c r="H56" i="1"/>
  <c r="D59" i="1"/>
  <c r="D60" i="1"/>
  <c r="D61" i="1"/>
  <c r="D18" i="1"/>
  <c r="D19" i="1"/>
  <c r="D16" i="1"/>
  <c r="G14" i="1"/>
  <c r="I15" i="1"/>
  <c r="I17" i="1"/>
  <c r="I32" i="1"/>
  <c r="D32" i="1" s="1"/>
  <c r="I56" i="1"/>
  <c r="I14" i="1" l="1"/>
  <c r="D14" i="1" s="1"/>
  <c r="D17" i="1"/>
  <c r="D38" i="1"/>
  <c r="D56" i="1"/>
  <c r="D57" i="1"/>
  <c r="D26" i="1" l="1"/>
  <c r="D27" i="1"/>
  <c r="D29" i="1"/>
  <c r="D30" i="1"/>
  <c r="D31" i="1"/>
  <c r="D28" i="1"/>
  <c r="D33" i="1"/>
  <c r="D34" i="1"/>
  <c r="D36" i="1"/>
  <c r="D37" i="1"/>
  <c r="D35" i="1"/>
  <c r="G32" i="1" l="1"/>
  <c r="L19" i="1" l="1"/>
  <c r="L18" i="1"/>
  <c r="L17" i="1"/>
  <c r="L16" i="1"/>
  <c r="L15" i="1"/>
  <c r="K16" i="1"/>
  <c r="K15" i="1"/>
  <c r="J16" i="1"/>
  <c r="L14" i="1" l="1"/>
</calcChain>
</file>

<file path=xl/sharedStrings.xml><?xml version="1.0" encoding="utf-8"?>
<sst xmlns="http://schemas.openxmlformats.org/spreadsheetml/2006/main" count="214" uniqueCount="102">
  <si>
    <t>Наименование мероприятия/источники расходов на финансирование</t>
  </si>
  <si>
    <t>Номера целевых показателей, на которые направлены мероприятия</t>
  </si>
  <si>
    <t>2018 год</t>
  </si>
  <si>
    <t>2025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</si>
  <si>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</si>
  <si>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</si>
  <si>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</si>
  <si>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</si>
  <si>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</si>
  <si>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Раздел 3. ПЛАН МЕРОПРИЯТИЙ МУНИЦИПАЛЬНОЙ ПРОГРАММЫ </t>
  </si>
  <si>
    <t>Всего по муниципальной программе, в том числе:</t>
  </si>
  <si>
    <t>Ответственный исполнитель мероприятия</t>
  </si>
  <si>
    <t>Объем расходов на выполнение мероприятий за счет всех источников</t>
  </si>
  <si>
    <t>УЖКХиС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</si>
  <si>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Ремонт автомобильных дорог в сельских территориях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</si>
  <si>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Ремонт сетей наружного освещения в сельских территориях</t>
    </r>
  </si>
  <si>
    <t>4.1.1</t>
  </si>
  <si>
    <t xml:space="preserve">ПМКУ "УКС"   </t>
  </si>
  <si>
    <t>3.1.1.</t>
  </si>
  <si>
    <t>5.1.1.</t>
  </si>
  <si>
    <r>
      <rPr>
        <b/>
        <sz val="12"/>
        <color theme="1"/>
        <rFont val="Liberation Serif"/>
        <family val="1"/>
        <charset val="204"/>
      </rPr>
      <t>Мероприятие 3.</t>
    </r>
    <r>
      <rPr>
        <sz val="12"/>
        <color theme="1"/>
        <rFont val="Liberation Serif"/>
        <family val="1"/>
        <charset val="204"/>
      </rPr>
      <t xml:space="preserve"> Строительство и реконструкция (модернизация), капитальный ремонт муниципальных объектов</t>
    </r>
  </si>
  <si>
    <r>
      <rPr>
        <b/>
        <sz val="12"/>
        <color theme="1"/>
        <rFont val="Liberation Serif"/>
        <family val="1"/>
        <charset val="204"/>
      </rPr>
      <t>Мероприятие 4.</t>
    </r>
    <r>
      <rPr>
        <sz val="12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</si>
  <si>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>4.1.1.</t>
  </si>
  <si>
    <t>всего,  тыс. руб.</t>
  </si>
  <si>
    <t>2023 год, тыс. руб.</t>
  </si>
  <si>
    <t>2024 год, тыс. руб.</t>
  </si>
  <si>
    <t>2025 год, тыс. руб.</t>
  </si>
  <si>
    <t>2026 год, тыс. руб.</t>
  </si>
  <si>
    <t>2027 год, тыс. руб.</t>
  </si>
  <si>
    <t>2028 год, тыс. руб.</t>
  </si>
  <si>
    <t>№ строки</t>
  </si>
  <si>
    <r>
      <rPr>
        <b/>
        <sz val="12"/>
        <color theme="1"/>
        <rFont val="Liberation Serif"/>
        <family val="1"/>
        <charset val="204"/>
      </rPr>
      <t>Мероприятие 3.1</t>
    </r>
    <r>
      <rPr>
        <sz val="12"/>
        <color theme="1"/>
        <rFont val="Liberation Serif"/>
        <family val="1"/>
        <charset val="204"/>
      </rPr>
      <t xml:space="preserve"> Газопровод высокого давления п.Вересовка-п.Новоуткинск-д.Трека</t>
    </r>
  </si>
  <si>
    <t xml:space="preserve">         6.1.1.</t>
  </si>
  <si>
    <t>с разбивкой по отчетным периодам</t>
  </si>
  <si>
    <t>Форма 2</t>
  </si>
  <si>
    <t>Форма 1</t>
  </si>
  <si>
    <t>Объем финансирования муниципальной программы, тыс. руб.</t>
  </si>
  <si>
    <t>Девять месяцев</t>
  </si>
  <si>
    <t>1-ое полугодие</t>
  </si>
  <si>
    <t>1.</t>
  </si>
  <si>
    <t>2.</t>
  </si>
  <si>
    <t>3.</t>
  </si>
  <si>
    <t>4.</t>
  </si>
  <si>
    <t>5.</t>
  </si>
  <si>
    <t>6.</t>
  </si>
  <si>
    <t xml:space="preserve">   1.1.2.
</t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</si>
  <si>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Строительство КДЦ в            п. Прогресс</t>
    </r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</si>
  <si>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п. Прогресс</t>
    </r>
  </si>
  <si>
    <r>
      <rPr>
        <b/>
        <sz val="10"/>
        <color theme="1"/>
        <rFont val="Liberation Serif"/>
        <family val="1"/>
        <charset val="204"/>
      </rPr>
      <t>Мероприятие 4.</t>
    </r>
    <r>
      <rPr>
        <sz val="10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</si>
  <si>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 xml:space="preserve">1.1.1.              1.1.3                 
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</si>
  <si>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</si>
  <si>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 xml:space="preserve">   1.1.2.                     1.1.3
</t>
  </si>
  <si>
    <t>1.1.1.                    1.1.2.             1.1.3.
2.1.1.  
2.1.2.                     6.1.1.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</si>
  <si>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Строительство КДЦ в            п. Новоуткинск (капитальный ремонт, разработка ПСД)</t>
    </r>
  </si>
  <si>
    <r>
      <rPr>
        <b/>
        <sz val="10"/>
        <color theme="1"/>
        <rFont val="Liberation Serif"/>
        <family val="1"/>
        <charset val="204"/>
      </rPr>
      <t>Мероприятие 3.3.</t>
    </r>
    <r>
      <rPr>
        <sz val="10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</si>
  <si>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>"КОМПЛЕКСНОЕ РАЗВИТИЕ СЕЛЬСКИХ ТЕРРИТОРИЙ МУНИЦИПАЛЬНОГО ОКРУГА ПЕРВОУРАЛЬСК НА 2023-2028 ГОДЫ"</t>
  </si>
  <si>
    <t>на текущий 2025  финансовый год</t>
  </si>
  <si>
    <t>Текущий год 2025</t>
  </si>
  <si>
    <t>Комитет по управлению имуществом Администрации МО Первоуральск</t>
  </si>
  <si>
    <t xml:space="preserve"> «КОМПЛЕКСНОЕ РАЗВИТИЕСЕЛЬСКИХ ТЕРРИТОРИЙ МУНИЦИПАЛЬНОГО ОКРУГА ПЕРВОУРАЛЬСК НА 2023 - 2028 ГОДЫ»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</si>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</sst>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Arial"/>
      <family val="2"/>
      <charset val="204"/>
    </font>
    <font>
      <b/>
      <sz val="14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</cellStyleXfs>
  <cellXfs count="72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4" fontId="2" fillId="2" borderId="3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6" fillId="2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/>
    <xf numFmtId="0" fontId="7" fillId="0" borderId="0" xfId="0" applyFont="1" applyFill="1"/>
    <xf numFmtId="0" fontId="7" fillId="2" borderId="0" xfId="0" applyFont="1" applyFill="1"/>
    <xf numFmtId="4" fontId="6" fillId="2" borderId="0" xfId="0" applyNumberFormat="1" applyFont="1" applyFill="1"/>
    <xf numFmtId="4" fontId="7" fillId="0" borderId="0" xfId="0" applyNumberFormat="1" applyFont="1" applyFill="1"/>
    <xf numFmtId="14" fontId="6" fillId="0" borderId="0" xfId="0" applyNumberFormat="1" applyFont="1" applyFill="1"/>
    <xf numFmtId="0" fontId="2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9" fontId="5" fillId="2" borderId="3" xfId="1" applyNumberFormat="1" applyFont="1" applyFill="1" applyBorder="1" applyAlignment="1" applyProtection="1">
      <alignment horizontal="center" vertical="top" wrapText="1"/>
    </xf>
    <xf numFmtId="4" fontId="2" fillId="2" borderId="0" xfId="0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" fontId="2" fillId="2" borderId="3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2" borderId="3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wrapText="1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vertical="top" wrapText="1"/>
    </xf>
    <xf numFmtId="4" fontId="12" fillId="2" borderId="3" xfId="0" applyNumberFormat="1" applyFont="1" applyFill="1" applyBorder="1" applyAlignment="1">
      <alignment horizontal="center" vertical="top" wrapText="1"/>
    </xf>
    <xf numFmtId="4" fontId="10" fillId="2" borderId="0" xfId="0" applyNumberFormat="1" applyFont="1" applyFill="1" applyAlignment="1">
      <alignment horizontal="center" vertical="top"/>
    </xf>
    <xf numFmtId="2" fontId="2" fillId="2" borderId="3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0</xdr:row>
      <xdr:rowOff>19050</xdr:rowOff>
    </xdr:from>
    <xdr:to>
      <xdr:col>13</xdr:col>
      <xdr:colOff>314325</xdr:colOff>
      <xdr:row>4</xdr:row>
      <xdr:rowOff>95250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6400800" y="19050"/>
          <a:ext cx="2343150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Приложение 3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к постановлению Администрации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городского округа Первоуральск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от _______________ № ________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                       </a:t>
          </a:r>
        </a:p>
      </xdr:txBody>
    </xdr:sp>
    <xdr:clientData fLocksWithSheet="0"/>
  </xdr:twoCellAnchor>
  <xdr:twoCellAnchor>
    <xdr:from>
      <xdr:col>9</xdr:col>
      <xdr:colOff>381000</xdr:colOff>
      <xdr:row>0</xdr:row>
      <xdr:rowOff>19049</xdr:rowOff>
    </xdr:from>
    <xdr:to>
      <xdr:col>13</xdr:col>
      <xdr:colOff>314325</xdr:colOff>
      <xdr:row>7</xdr:row>
      <xdr:rowOff>523875</xdr:rowOff>
    </xdr:to>
    <xdr:sp macro="" textlink="" fLocksText="0">
      <xdr:nvSpPr>
        <xdr:cNvPr id="3" name="Text Box 3"/>
        <xdr:cNvSpPr txBox="1">
          <a:spLocks noChangeArrowheads="1"/>
        </xdr:cNvSpPr>
      </xdr:nvSpPr>
      <xdr:spPr bwMode="auto">
        <a:xfrm>
          <a:off x="10156031" y="19049"/>
          <a:ext cx="3255169" cy="181451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Приложение 4                           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к постановлению Администрации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муниципального округа Первоуральск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от____________ № ___________</a:t>
          </a:r>
        </a:p>
        <a:p>
          <a:pPr algn="l"/>
          <a:endParaRPr lang="ru-RU" sz="1200">
            <a:effectLst/>
            <a:latin typeface="Liberation Serif" pitchFamily="18" charset="0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9"/>
  <sheetViews>
    <sheetView tabSelected="1" zoomScale="80" zoomScaleNormal="80" zoomScaleSheetLayoutView="100" workbookViewId="0">
      <selection activeCell="D56" sqref="D56"/>
    </sheetView>
  </sheetViews>
  <sheetFormatPr defaultRowHeight="18" x14ac:dyDescent="0.25"/>
  <cols>
    <col min="1" max="1" width="15.140625" style="12" customWidth="1"/>
    <col min="2" max="2" width="30.5703125" style="13" customWidth="1"/>
    <col min="3" max="3" width="33.5703125" style="12" customWidth="1"/>
    <col min="4" max="4" width="21.7109375" style="12" customWidth="1"/>
    <col min="5" max="5" width="9.85546875" style="12" hidden="1" customWidth="1"/>
    <col min="6" max="6" width="1.85546875" style="12" hidden="1" customWidth="1"/>
    <col min="7" max="8" width="15.140625" style="11" customWidth="1"/>
    <col min="9" max="9" width="15.7109375" style="11" customWidth="1"/>
    <col min="10" max="11" width="16.5703125" style="11" customWidth="1"/>
    <col min="12" max="12" width="16.5703125" style="12" customWidth="1"/>
    <col min="13" max="13" width="17.5703125" style="12" hidden="1" customWidth="1"/>
    <col min="14" max="14" width="16.5703125" style="12" customWidth="1"/>
    <col min="15" max="15" width="15.28515625" style="12" customWidth="1"/>
    <col min="16" max="16" width="16.5703125" style="12" customWidth="1"/>
    <col min="17" max="17" width="10.42578125" style="12" bestFit="1" customWidth="1"/>
    <col min="18" max="18" width="13" style="12" bestFit="1" customWidth="1"/>
    <col min="19" max="19" width="9.140625" style="12" customWidth="1"/>
    <col min="20" max="16384" width="9.140625" style="12"/>
  </cols>
  <sheetData>
    <row r="1" spans="1:23" x14ac:dyDescent="0.25">
      <c r="A1" s="1"/>
      <c r="B1" s="2"/>
      <c r="C1" s="1"/>
      <c r="D1" s="1"/>
      <c r="E1" s="1"/>
      <c r="F1" s="1"/>
      <c r="G1" s="1"/>
      <c r="H1" s="1"/>
      <c r="J1" s="1"/>
      <c r="K1" s="9"/>
      <c r="L1" s="1"/>
      <c r="M1" s="1"/>
      <c r="N1" s="9"/>
      <c r="Q1" s="13"/>
      <c r="W1" s="14"/>
    </row>
    <row r="2" spans="1:23" ht="17.25" customHeight="1" x14ac:dyDescent="0.25">
      <c r="A2" s="1"/>
      <c r="B2" s="2"/>
      <c r="C2" s="1"/>
      <c r="D2" s="1"/>
      <c r="E2" s="1"/>
      <c r="F2" s="1"/>
      <c r="G2" s="1"/>
      <c r="H2" s="1"/>
      <c r="J2" s="1"/>
      <c r="K2" s="10"/>
      <c r="L2" s="10"/>
      <c r="M2" s="10"/>
      <c r="N2" s="10"/>
      <c r="Q2" s="13"/>
      <c r="W2" s="14"/>
    </row>
    <row r="3" spans="1:23" ht="15.75" customHeight="1" x14ac:dyDescent="0.25">
      <c r="A3" s="1"/>
      <c r="B3" s="2"/>
      <c r="C3" s="1"/>
      <c r="D3" s="1"/>
      <c r="E3" s="1"/>
      <c r="F3" s="1"/>
      <c r="G3" s="1"/>
      <c r="H3" s="1"/>
      <c r="J3" s="1"/>
      <c r="K3" s="10"/>
      <c r="L3" s="10"/>
      <c r="M3" s="10"/>
      <c r="N3" s="10"/>
      <c r="Q3" s="13"/>
    </row>
    <row r="4" spans="1:23" ht="15.75" customHeight="1" x14ac:dyDescent="0.25">
      <c r="A4" s="1"/>
      <c r="B4" s="2" t="s">
        <v>35</v>
      </c>
      <c r="C4" s="1"/>
      <c r="D4" s="1"/>
      <c r="E4" s="1"/>
      <c r="F4" s="1"/>
      <c r="G4" s="1"/>
      <c r="H4" s="1"/>
      <c r="J4" s="1"/>
      <c r="K4" s="10"/>
      <c r="L4" s="10"/>
      <c r="M4" s="10"/>
      <c r="N4" s="10"/>
      <c r="Q4" s="13"/>
    </row>
    <row r="5" spans="1:23" ht="13.5" customHeight="1" x14ac:dyDescent="0.25">
      <c r="A5" s="1"/>
      <c r="B5" s="2"/>
      <c r="C5" s="1"/>
      <c r="D5" s="1"/>
      <c r="E5" s="1"/>
      <c r="F5" s="1"/>
      <c r="G5" s="1"/>
      <c r="H5" s="1"/>
      <c r="I5" s="1"/>
      <c r="J5" s="1"/>
      <c r="K5" s="10"/>
      <c r="L5" s="10"/>
      <c r="M5" s="10"/>
      <c r="N5" s="10"/>
      <c r="Q5" s="13"/>
    </row>
    <row r="6" spans="1:23" ht="13.5" customHeight="1" x14ac:dyDescent="0.25">
      <c r="A6" s="1"/>
      <c r="B6" s="2"/>
      <c r="C6" s="1"/>
      <c r="D6" s="1"/>
      <c r="E6" s="1"/>
      <c r="F6" s="1"/>
      <c r="G6" s="1"/>
      <c r="H6" s="1"/>
      <c r="I6" s="1"/>
      <c r="J6" s="1"/>
      <c r="K6" s="10"/>
      <c r="L6" s="10"/>
      <c r="M6" s="10"/>
      <c r="N6" s="10"/>
      <c r="Q6" s="13"/>
    </row>
    <row r="7" spans="1:23" ht="10.5" customHeight="1" x14ac:dyDescent="0.25">
      <c r="A7" s="1"/>
      <c r="B7" s="2"/>
      <c r="C7" s="1"/>
      <c r="D7" s="1"/>
      <c r="E7" s="1"/>
      <c r="F7" s="1"/>
      <c r="G7" s="1"/>
      <c r="H7" s="1"/>
      <c r="I7" s="9"/>
      <c r="J7" s="9"/>
      <c r="K7" s="10"/>
      <c r="L7" s="10"/>
      <c r="M7" s="10"/>
      <c r="N7" s="10"/>
      <c r="Q7" s="13"/>
      <c r="W7" s="15"/>
    </row>
    <row r="8" spans="1:23" ht="81" customHeight="1" x14ac:dyDescent="0.25">
      <c r="A8" s="53" t="s">
        <v>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</row>
    <row r="9" spans="1:23" x14ac:dyDescent="0.25">
      <c r="A9" s="53" t="s">
        <v>55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1:23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1:23" ht="35.25" customHeight="1" x14ac:dyDescent="0.25">
      <c r="A11" s="55" t="s">
        <v>30</v>
      </c>
      <c r="B11" s="57" t="s">
        <v>0</v>
      </c>
      <c r="C11" s="55" t="s">
        <v>11</v>
      </c>
      <c r="D11" s="59" t="s">
        <v>12</v>
      </c>
      <c r="E11" s="60"/>
      <c r="F11" s="60"/>
      <c r="G11" s="60"/>
      <c r="H11" s="60"/>
      <c r="I11" s="60"/>
      <c r="J11" s="60"/>
      <c r="K11" s="60"/>
      <c r="L11" s="60"/>
      <c r="M11" s="60"/>
      <c r="N11" s="55" t="s">
        <v>1</v>
      </c>
      <c r="P11" s="54"/>
    </row>
    <row r="12" spans="1:23" ht="54.75" customHeight="1" x14ac:dyDescent="0.25">
      <c r="A12" s="56"/>
      <c r="B12" s="58"/>
      <c r="C12" s="56"/>
      <c r="D12" s="26" t="s">
        <v>23</v>
      </c>
      <c r="E12" s="26">
        <v>2017</v>
      </c>
      <c r="F12" s="26" t="s">
        <v>2</v>
      </c>
      <c r="G12" s="26" t="s">
        <v>24</v>
      </c>
      <c r="H12" s="26" t="s">
        <v>25</v>
      </c>
      <c r="I12" s="26" t="s">
        <v>26</v>
      </c>
      <c r="J12" s="26" t="s">
        <v>27</v>
      </c>
      <c r="K12" s="26" t="s">
        <v>28</v>
      </c>
      <c r="L12" s="26" t="s">
        <v>29</v>
      </c>
      <c r="M12" s="3" t="s">
        <v>3</v>
      </c>
      <c r="N12" s="56"/>
      <c r="P12" s="54"/>
    </row>
    <row r="13" spans="1:23" x14ac:dyDescent="0.25">
      <c r="A13" s="26">
        <v>1</v>
      </c>
      <c r="B13" s="23">
        <v>2</v>
      </c>
      <c r="C13" s="3">
        <v>3</v>
      </c>
      <c r="D13" s="3">
        <v>4</v>
      </c>
      <c r="E13" s="3"/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</row>
    <row r="14" spans="1:23" ht="30" x14ac:dyDescent="0.25">
      <c r="A14" s="26">
        <v>1</v>
      </c>
      <c r="B14" s="22" t="s">
        <v>10</v>
      </c>
      <c r="C14" s="5"/>
      <c r="D14" s="42">
        <f>G14+H14+I14+J14+K14+L14</f>
        <v>18141.71</v>
      </c>
      <c r="E14" s="8"/>
      <c r="F14" s="8"/>
      <c r="G14" s="8">
        <f>SUM(G15+G16+G17+G19)</f>
        <v>5385.7999999999993</v>
      </c>
      <c r="H14" s="8">
        <f>H15+H16+H17+H19</f>
        <v>6426.91</v>
      </c>
      <c r="I14" s="8">
        <f>I15+I16+I17+I19</f>
        <v>2569.4</v>
      </c>
      <c r="J14" s="8">
        <v>1879.8</v>
      </c>
      <c r="K14" s="8">
        <f>K15+K16+K17+K19</f>
        <v>1879.8000000000002</v>
      </c>
      <c r="L14" s="8">
        <f>SUM(L15+L16+L17+L18+L19)</f>
        <v>0</v>
      </c>
      <c r="M14" s="8"/>
      <c r="N14" s="5"/>
    </row>
    <row r="15" spans="1:23" x14ac:dyDescent="0.25">
      <c r="A15" s="26">
        <v>2</v>
      </c>
      <c r="B15" s="4" t="s">
        <v>4</v>
      </c>
      <c r="C15" s="6"/>
      <c r="D15" s="42">
        <f>SUM(G15+H15+I15+J15+K15+L15)</f>
        <v>788.2</v>
      </c>
      <c r="E15" s="8"/>
      <c r="F15" s="8"/>
      <c r="G15" s="27">
        <v>788.2</v>
      </c>
      <c r="H15" s="8">
        <v>0</v>
      </c>
      <c r="I15" s="8">
        <f>I21+I27+I57</f>
        <v>0</v>
      </c>
      <c r="J15" s="8">
        <v>0</v>
      </c>
      <c r="K15" s="8">
        <f t="shared" ref="K15:L15" si="0">SUM(K21+K27+K33+K39)</f>
        <v>0</v>
      </c>
      <c r="L15" s="8">
        <f t="shared" si="0"/>
        <v>0</v>
      </c>
      <c r="M15" s="8"/>
      <c r="N15" s="5"/>
      <c r="O15" s="16"/>
    </row>
    <row r="16" spans="1:23" x14ac:dyDescent="0.25">
      <c r="A16" s="26">
        <v>3</v>
      </c>
      <c r="B16" s="4" t="s">
        <v>5</v>
      </c>
      <c r="C16" s="5"/>
      <c r="D16" s="42">
        <f>SUM(G16+H16+I16+J16+K16+L16)</f>
        <v>2649.8</v>
      </c>
      <c r="E16" s="8"/>
      <c r="F16" s="8"/>
      <c r="G16" s="8">
        <v>503</v>
      </c>
      <c r="H16" s="42">
        <v>1457.2</v>
      </c>
      <c r="I16" s="8">
        <v>689.6</v>
      </c>
      <c r="J16" s="8">
        <f>SUM(J22+J28+J34+J40)</f>
        <v>0</v>
      </c>
      <c r="K16" s="8">
        <f>SUM(K22+K28+K34+K40)</f>
        <v>0</v>
      </c>
      <c r="L16" s="8">
        <f>SUM(L22+L34+L28+L39)</f>
        <v>0</v>
      </c>
      <c r="M16" s="8"/>
      <c r="N16" s="5"/>
      <c r="O16" s="16"/>
    </row>
    <row r="17" spans="1:16" x14ac:dyDescent="0.25">
      <c r="A17" s="26">
        <v>4</v>
      </c>
      <c r="B17" s="4" t="s">
        <v>6</v>
      </c>
      <c r="C17" s="5"/>
      <c r="D17" s="8">
        <f>G17+H17+I17+J17+K17+L17</f>
        <v>8156.7099999999991</v>
      </c>
      <c r="E17" s="8"/>
      <c r="F17" s="8"/>
      <c r="G17" s="8">
        <f>G35+G59</f>
        <v>2785.2</v>
      </c>
      <c r="H17" s="8">
        <f>H23+H35+H59</f>
        <v>3660.31</v>
      </c>
      <c r="I17" s="42">
        <f>I23+I29+I35+I59</f>
        <v>570.4</v>
      </c>
      <c r="J17" s="8">
        <v>570.4</v>
      </c>
      <c r="K17" s="8">
        <v>570.4</v>
      </c>
      <c r="L17" s="8">
        <f>SUM(L23+L35+L29+L40)</f>
        <v>0</v>
      </c>
      <c r="M17" s="8"/>
      <c r="N17" s="5"/>
      <c r="P17" s="17"/>
    </row>
    <row r="18" spans="1:16" ht="45.75" x14ac:dyDescent="0.25">
      <c r="A18" s="26">
        <v>5</v>
      </c>
      <c r="B18" s="4" t="s">
        <v>7</v>
      </c>
      <c r="C18" s="5"/>
      <c r="D18" s="8">
        <f>SUM(G18+H18+I18+J18+K18+L18)</f>
        <v>2566.8000000000002</v>
      </c>
      <c r="E18" s="8"/>
      <c r="F18" s="8"/>
      <c r="G18" s="8">
        <v>285.2</v>
      </c>
      <c r="H18" s="8">
        <v>570.4</v>
      </c>
      <c r="I18" s="8">
        <v>570.4</v>
      </c>
      <c r="J18" s="8">
        <v>570.4</v>
      </c>
      <c r="K18" s="8">
        <v>570.4</v>
      </c>
      <c r="L18" s="8">
        <f>SUM(L24+L36+L30+L41)</f>
        <v>0</v>
      </c>
      <c r="M18" s="8"/>
      <c r="N18" s="5"/>
      <c r="P18" s="17"/>
    </row>
    <row r="19" spans="1:16" x14ac:dyDescent="0.25">
      <c r="A19" s="26">
        <v>6</v>
      </c>
      <c r="B19" s="4" t="s">
        <v>8</v>
      </c>
      <c r="C19" s="5"/>
      <c r="D19" s="8">
        <f>SUM(G19+H19+I19+J19+K19+L19)</f>
        <v>6547</v>
      </c>
      <c r="E19" s="8"/>
      <c r="F19" s="8"/>
      <c r="G19" s="8">
        <v>1309.4000000000001</v>
      </c>
      <c r="H19" s="8">
        <v>1309.4000000000001</v>
      </c>
      <c r="I19" s="8">
        <v>1309.4000000000001</v>
      </c>
      <c r="J19" s="27">
        <v>1309.4000000000001</v>
      </c>
      <c r="K19" s="27">
        <v>1309.4000000000001</v>
      </c>
      <c r="L19" s="8">
        <f>SUM(L25+L37+L31+L42)</f>
        <v>0</v>
      </c>
      <c r="M19" s="8"/>
      <c r="N19" s="5"/>
      <c r="P19" s="17"/>
    </row>
    <row r="20" spans="1:16" s="11" customFormat="1" ht="50.25" customHeight="1" x14ac:dyDescent="0.25">
      <c r="A20" s="26">
        <v>7</v>
      </c>
      <c r="B20" s="24" t="s">
        <v>14</v>
      </c>
      <c r="C20" s="26" t="s">
        <v>13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8" t="s">
        <v>16</v>
      </c>
      <c r="N20" s="29" t="s">
        <v>22</v>
      </c>
      <c r="P20" s="18"/>
    </row>
    <row r="21" spans="1:16" s="11" customFormat="1" x14ac:dyDescent="0.25">
      <c r="A21" s="26">
        <v>8</v>
      </c>
      <c r="B21" s="4" t="s">
        <v>4</v>
      </c>
      <c r="C21" s="7"/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8"/>
      <c r="N21" s="5"/>
      <c r="P21" s="18"/>
    </row>
    <row r="22" spans="1:16" s="11" customFormat="1" x14ac:dyDescent="0.25">
      <c r="A22" s="26">
        <v>9</v>
      </c>
      <c r="B22" s="4" t="s">
        <v>5</v>
      </c>
      <c r="C22" s="7"/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8"/>
      <c r="N22" s="5"/>
      <c r="P22" s="18"/>
    </row>
    <row r="23" spans="1:16" s="11" customFormat="1" x14ac:dyDescent="0.25">
      <c r="A23" s="26">
        <v>10</v>
      </c>
      <c r="B23" s="4" t="s">
        <v>6</v>
      </c>
      <c r="C23" s="7"/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8"/>
      <c r="N23" s="5"/>
      <c r="P23" s="18"/>
    </row>
    <row r="24" spans="1:16" s="11" customFormat="1" ht="45.75" x14ac:dyDescent="0.25">
      <c r="A24" s="26">
        <v>11</v>
      </c>
      <c r="B24" s="4" t="s">
        <v>7</v>
      </c>
      <c r="C24" s="7"/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8"/>
      <c r="N24" s="5"/>
      <c r="P24" s="18"/>
    </row>
    <row r="25" spans="1:16" s="11" customFormat="1" x14ac:dyDescent="0.25">
      <c r="A25" s="26">
        <v>12</v>
      </c>
      <c r="B25" s="4" t="s">
        <v>8</v>
      </c>
      <c r="C25" s="7"/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8"/>
      <c r="N25" s="5"/>
      <c r="P25" s="18"/>
    </row>
    <row r="26" spans="1:16" s="11" customFormat="1" ht="45" x14ac:dyDescent="0.25">
      <c r="A26" s="26">
        <v>13</v>
      </c>
      <c r="B26" s="24" t="s">
        <v>15</v>
      </c>
      <c r="C26" s="26" t="s">
        <v>13</v>
      </c>
      <c r="D26" s="27">
        <f t="shared" ref="D26:D27" si="1">SUM(G26:L26)</f>
        <v>0</v>
      </c>
      <c r="E26" s="8"/>
      <c r="F26" s="8"/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8"/>
      <c r="N26" s="31" t="s">
        <v>18</v>
      </c>
      <c r="O26" s="19"/>
      <c r="P26" s="18"/>
    </row>
    <row r="27" spans="1:16" x14ac:dyDescent="0.25">
      <c r="A27" s="26">
        <v>14</v>
      </c>
      <c r="B27" s="4" t="s">
        <v>4</v>
      </c>
      <c r="C27" s="6"/>
      <c r="D27" s="27">
        <f t="shared" si="1"/>
        <v>0</v>
      </c>
      <c r="E27" s="8"/>
      <c r="F27" s="8"/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8"/>
      <c r="N27" s="5"/>
      <c r="P27" s="17"/>
    </row>
    <row r="28" spans="1:16" x14ac:dyDescent="0.25">
      <c r="A28" s="26">
        <v>15</v>
      </c>
      <c r="B28" s="4" t="s">
        <v>5</v>
      </c>
      <c r="C28" s="5"/>
      <c r="D28" s="27">
        <f>SUM(G28:L28)</f>
        <v>0</v>
      </c>
      <c r="E28" s="8"/>
      <c r="F28" s="8"/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8"/>
      <c r="N28" s="5"/>
      <c r="P28" s="17"/>
    </row>
    <row r="29" spans="1:16" x14ac:dyDescent="0.25">
      <c r="A29" s="26">
        <v>16</v>
      </c>
      <c r="B29" s="4" t="s">
        <v>6</v>
      </c>
      <c r="C29" s="5"/>
      <c r="D29" s="27">
        <f t="shared" ref="D29:D31" si="2">SUM(G29:L29)</f>
        <v>0</v>
      </c>
      <c r="E29" s="8"/>
      <c r="F29" s="8"/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8"/>
      <c r="N29" s="5"/>
      <c r="O29" s="16"/>
      <c r="P29" s="20"/>
    </row>
    <row r="30" spans="1:16" ht="45.75" x14ac:dyDescent="0.25">
      <c r="A30" s="26">
        <v>17</v>
      </c>
      <c r="B30" s="4" t="s">
        <v>7</v>
      </c>
      <c r="C30" s="5"/>
      <c r="D30" s="27">
        <f t="shared" si="2"/>
        <v>0</v>
      </c>
      <c r="E30" s="8"/>
      <c r="F30" s="8"/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8"/>
      <c r="N30" s="5"/>
      <c r="O30" s="16"/>
      <c r="P30" s="17"/>
    </row>
    <row r="31" spans="1:16" x14ac:dyDescent="0.25">
      <c r="A31" s="26">
        <v>18</v>
      </c>
      <c r="B31" s="4" t="s">
        <v>8</v>
      </c>
      <c r="C31" s="5"/>
      <c r="D31" s="27">
        <f t="shared" si="2"/>
        <v>0</v>
      </c>
      <c r="E31" s="8"/>
      <c r="F31" s="8"/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8"/>
      <c r="N31" s="5"/>
      <c r="P31" s="17"/>
    </row>
    <row r="32" spans="1:16" ht="93.75" customHeight="1" x14ac:dyDescent="0.25">
      <c r="A32" s="26">
        <v>19</v>
      </c>
      <c r="B32" s="4" t="s">
        <v>20</v>
      </c>
      <c r="C32" s="26" t="s">
        <v>17</v>
      </c>
      <c r="D32" s="27">
        <f>G32+H32+I32+J32+K32+L32</f>
        <v>5589.91</v>
      </c>
      <c r="E32" s="27"/>
      <c r="F32" s="27"/>
      <c r="G32" s="27">
        <f>G33+G34+G35+G37</f>
        <v>2500</v>
      </c>
      <c r="H32" s="27">
        <v>3089.91</v>
      </c>
      <c r="I32" s="27">
        <f>I35</f>
        <v>0</v>
      </c>
      <c r="J32" s="27">
        <v>0</v>
      </c>
      <c r="K32" s="27">
        <v>0</v>
      </c>
      <c r="L32" s="27">
        <v>0</v>
      </c>
      <c r="M32" s="8"/>
      <c r="N32" s="26" t="s">
        <v>52</v>
      </c>
      <c r="O32" s="16"/>
      <c r="P32" s="18"/>
    </row>
    <row r="33" spans="1:16" x14ac:dyDescent="0.25">
      <c r="A33" s="26">
        <v>20</v>
      </c>
      <c r="B33" s="4" t="s">
        <v>4</v>
      </c>
      <c r="C33" s="5"/>
      <c r="D33" s="27">
        <f t="shared" ref="D33:D34" si="3">SUM(G33:L33)</f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8"/>
      <c r="N33" s="5"/>
      <c r="P33" s="17"/>
    </row>
    <row r="34" spans="1:16" x14ac:dyDescent="0.25">
      <c r="A34" s="26">
        <v>21</v>
      </c>
      <c r="B34" s="4" t="s">
        <v>5</v>
      </c>
      <c r="C34" s="5"/>
      <c r="D34" s="27">
        <f t="shared" si="3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8"/>
      <c r="N34" s="5"/>
      <c r="O34" s="16"/>
      <c r="P34" s="17"/>
    </row>
    <row r="35" spans="1:16" x14ac:dyDescent="0.25">
      <c r="A35" s="26">
        <v>22</v>
      </c>
      <c r="B35" s="4" t="s">
        <v>6</v>
      </c>
      <c r="C35" s="5"/>
      <c r="D35" s="27">
        <f>SUM(G35:L35)</f>
        <v>5589.91</v>
      </c>
      <c r="E35" s="27"/>
      <c r="F35" s="27"/>
      <c r="G35" s="27">
        <v>2500</v>
      </c>
      <c r="H35" s="27">
        <v>3089.91</v>
      </c>
      <c r="I35" s="27">
        <v>0</v>
      </c>
      <c r="J35" s="27">
        <v>0</v>
      </c>
      <c r="K35" s="27">
        <v>0</v>
      </c>
      <c r="L35" s="27">
        <v>0</v>
      </c>
      <c r="M35" s="8"/>
      <c r="N35" s="5"/>
      <c r="P35" s="17"/>
    </row>
    <row r="36" spans="1:16" s="11" customFormat="1" ht="45.75" x14ac:dyDescent="0.25">
      <c r="A36" s="26">
        <v>23</v>
      </c>
      <c r="B36" s="4" t="s">
        <v>7</v>
      </c>
      <c r="C36" s="5"/>
      <c r="D36" s="27">
        <f t="shared" ref="D36:D38" si="4">SUM(G36:L36)</f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8"/>
      <c r="N36" s="5"/>
      <c r="P36" s="18"/>
    </row>
    <row r="37" spans="1:16" x14ac:dyDescent="0.25">
      <c r="A37" s="26">
        <v>24</v>
      </c>
      <c r="B37" s="4" t="s">
        <v>8</v>
      </c>
      <c r="C37" s="5"/>
      <c r="D37" s="27">
        <f t="shared" si="4"/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8"/>
      <c r="N37" s="5"/>
      <c r="P37" s="17"/>
    </row>
    <row r="38" spans="1:16" ht="103.5" customHeight="1" x14ac:dyDescent="0.25">
      <c r="A38" s="26">
        <v>25</v>
      </c>
      <c r="B38" s="24" t="s">
        <v>31</v>
      </c>
      <c r="C38" s="26" t="s">
        <v>17</v>
      </c>
      <c r="D38" s="27">
        <f t="shared" si="4"/>
        <v>0</v>
      </c>
      <c r="E38" s="27"/>
      <c r="F38" s="27"/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/>
      <c r="N38" s="32" t="s">
        <v>32</v>
      </c>
      <c r="P38" s="17"/>
    </row>
    <row r="39" spans="1:16" x14ac:dyDescent="0.25">
      <c r="A39" s="26">
        <v>26</v>
      </c>
      <c r="B39" s="4" t="s">
        <v>4</v>
      </c>
      <c r="C39" s="5"/>
      <c r="D39" s="27">
        <v>0</v>
      </c>
      <c r="E39" s="27"/>
      <c r="F39" s="27"/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5"/>
      <c r="P39" s="17"/>
    </row>
    <row r="40" spans="1:16" x14ac:dyDescent="0.25">
      <c r="A40" s="26">
        <v>27</v>
      </c>
      <c r="B40" s="4" t="s">
        <v>5</v>
      </c>
      <c r="C40" s="5"/>
      <c r="D40" s="27">
        <v>0</v>
      </c>
      <c r="E40" s="27"/>
      <c r="F40" s="27"/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/>
      <c r="N40" s="25"/>
      <c r="O40" s="16"/>
      <c r="P40" s="17"/>
    </row>
    <row r="41" spans="1:16" x14ac:dyDescent="0.25">
      <c r="A41" s="26">
        <v>28</v>
      </c>
      <c r="B41" s="4" t="s">
        <v>6</v>
      </c>
      <c r="C41" s="5"/>
      <c r="D41" s="27">
        <v>0</v>
      </c>
      <c r="E41" s="27"/>
      <c r="F41" s="27"/>
      <c r="G41" s="28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/>
      <c r="N41" s="25"/>
      <c r="P41" s="17"/>
    </row>
    <row r="42" spans="1:16" s="11" customFormat="1" ht="45.75" x14ac:dyDescent="0.25">
      <c r="A42" s="26">
        <v>29</v>
      </c>
      <c r="B42" s="4" t="s">
        <v>7</v>
      </c>
      <c r="C42" s="5"/>
      <c r="D42" s="30">
        <v>0</v>
      </c>
      <c r="E42" s="27"/>
      <c r="F42" s="27"/>
      <c r="G42" s="28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/>
      <c r="N42" s="25"/>
      <c r="O42" s="19"/>
      <c r="P42" s="18"/>
    </row>
    <row r="43" spans="1:16" s="11" customFormat="1" x14ac:dyDescent="0.25">
      <c r="A43" s="26">
        <v>30</v>
      </c>
      <c r="B43" s="4" t="s">
        <v>8</v>
      </c>
      <c r="C43" s="5"/>
      <c r="D43" s="27">
        <v>0</v>
      </c>
      <c r="E43" s="27"/>
      <c r="F43" s="27"/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/>
      <c r="N43" s="25"/>
      <c r="P43" s="18"/>
    </row>
    <row r="44" spans="1:16" ht="45" x14ac:dyDescent="0.25">
      <c r="A44" s="26">
        <v>31</v>
      </c>
      <c r="B44" s="24" t="s">
        <v>47</v>
      </c>
      <c r="C44" s="26" t="s">
        <v>17</v>
      </c>
      <c r="D44" s="27">
        <f>G44+H44+I44+J44+K44+L44</f>
        <v>3175</v>
      </c>
      <c r="E44" s="27"/>
      <c r="F44" s="27"/>
      <c r="G44" s="27">
        <v>2500</v>
      </c>
      <c r="H44" s="27">
        <v>675</v>
      </c>
      <c r="I44" s="27">
        <v>0</v>
      </c>
      <c r="J44" s="27">
        <v>0</v>
      </c>
      <c r="K44" s="27">
        <v>0</v>
      </c>
      <c r="L44" s="27">
        <v>0</v>
      </c>
      <c r="M44" s="27"/>
      <c r="N44" s="26" t="s">
        <v>49</v>
      </c>
    </row>
    <row r="45" spans="1:16" x14ac:dyDescent="0.25">
      <c r="A45" s="26">
        <v>32</v>
      </c>
      <c r="B45" s="4" t="s">
        <v>4</v>
      </c>
      <c r="C45" s="5"/>
      <c r="D45" s="27">
        <v>0</v>
      </c>
      <c r="E45" s="27"/>
      <c r="F45" s="27"/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5"/>
    </row>
    <row r="46" spans="1:16" x14ac:dyDescent="0.25">
      <c r="A46" s="26">
        <v>33</v>
      </c>
      <c r="B46" s="4" t="s">
        <v>5</v>
      </c>
      <c r="C46" s="5"/>
      <c r="D46" s="27">
        <v>0</v>
      </c>
      <c r="E46" s="27"/>
      <c r="F46" s="27"/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/>
      <c r="N46" s="25"/>
    </row>
    <row r="47" spans="1:16" x14ac:dyDescent="0.25">
      <c r="A47" s="26">
        <v>34</v>
      </c>
      <c r="B47" s="4" t="s">
        <v>6</v>
      </c>
      <c r="C47" s="5"/>
      <c r="D47" s="27">
        <f>G47+H47+I47+J47+K47+L47</f>
        <v>3175</v>
      </c>
      <c r="E47" s="27"/>
      <c r="F47" s="27"/>
      <c r="G47" s="28">
        <v>2500</v>
      </c>
      <c r="H47" s="27">
        <v>675</v>
      </c>
      <c r="I47" s="27">
        <v>0</v>
      </c>
      <c r="J47" s="27">
        <v>0</v>
      </c>
      <c r="K47" s="27">
        <v>0</v>
      </c>
      <c r="L47" s="27">
        <v>0</v>
      </c>
      <c r="M47" s="27"/>
      <c r="N47" s="25"/>
    </row>
    <row r="48" spans="1:16" ht="45.75" x14ac:dyDescent="0.25">
      <c r="A48" s="26">
        <v>35</v>
      </c>
      <c r="B48" s="4" t="s">
        <v>7</v>
      </c>
      <c r="C48" s="5"/>
      <c r="D48" s="30">
        <v>0</v>
      </c>
      <c r="E48" s="27"/>
      <c r="F48" s="27"/>
      <c r="G48" s="28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/>
      <c r="N48" s="25"/>
    </row>
    <row r="49" spans="1:14" x14ac:dyDescent="0.25">
      <c r="A49" s="26">
        <v>36</v>
      </c>
      <c r="B49" s="4" t="s">
        <v>8</v>
      </c>
      <c r="C49" s="5"/>
      <c r="D49" s="27">
        <v>0</v>
      </c>
      <c r="E49" s="27"/>
      <c r="F49" s="27"/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/>
      <c r="N49" s="25"/>
    </row>
    <row r="50" spans="1:14" ht="60.75" customHeight="1" x14ac:dyDescent="0.25">
      <c r="A50" s="26">
        <v>37</v>
      </c>
      <c r="B50" s="24" t="s">
        <v>50</v>
      </c>
      <c r="C50" s="26" t="s">
        <v>17</v>
      </c>
      <c r="D50" s="27">
        <v>2414.91</v>
      </c>
      <c r="E50" s="27"/>
      <c r="F50" s="27"/>
      <c r="G50" s="27">
        <v>0</v>
      </c>
      <c r="H50" s="27">
        <v>2414.91</v>
      </c>
      <c r="I50" s="27">
        <v>0</v>
      </c>
      <c r="J50" s="27">
        <v>0</v>
      </c>
      <c r="K50" s="27">
        <v>0</v>
      </c>
      <c r="L50" s="27">
        <v>0</v>
      </c>
      <c r="M50" s="27"/>
      <c r="N50" s="26" t="s">
        <v>51</v>
      </c>
    </row>
    <row r="51" spans="1:14" x14ac:dyDescent="0.25">
      <c r="A51" s="26">
        <v>38</v>
      </c>
      <c r="B51" s="4" t="s">
        <v>4</v>
      </c>
      <c r="C51" s="5"/>
      <c r="D51" s="27">
        <v>0</v>
      </c>
      <c r="E51" s="27"/>
      <c r="F51" s="27"/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/>
      <c r="N51" s="25"/>
    </row>
    <row r="52" spans="1:14" x14ac:dyDescent="0.25">
      <c r="A52" s="26">
        <v>39</v>
      </c>
      <c r="B52" s="4" t="s">
        <v>5</v>
      </c>
      <c r="C52" s="5"/>
      <c r="D52" s="27">
        <v>0</v>
      </c>
      <c r="E52" s="27"/>
      <c r="F52" s="27"/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/>
      <c r="N52" s="25"/>
    </row>
    <row r="53" spans="1:14" x14ac:dyDescent="0.25">
      <c r="A53" s="26">
        <v>40</v>
      </c>
      <c r="B53" s="4" t="s">
        <v>6</v>
      </c>
      <c r="C53" s="5"/>
      <c r="D53" s="27">
        <v>2414.91</v>
      </c>
      <c r="E53" s="27"/>
      <c r="F53" s="27"/>
      <c r="G53" s="27">
        <v>0</v>
      </c>
      <c r="H53" s="27">
        <v>2414.91</v>
      </c>
      <c r="I53" s="27">
        <v>0</v>
      </c>
      <c r="J53" s="27">
        <v>0</v>
      </c>
      <c r="K53" s="27">
        <v>0</v>
      </c>
      <c r="L53" s="27">
        <v>0</v>
      </c>
      <c r="M53" s="27"/>
      <c r="N53" s="25"/>
    </row>
    <row r="54" spans="1:14" ht="45.75" x14ac:dyDescent="0.25">
      <c r="A54" s="26">
        <v>41</v>
      </c>
      <c r="B54" s="4" t="s">
        <v>7</v>
      </c>
      <c r="C54" s="5"/>
      <c r="D54" s="27">
        <v>0</v>
      </c>
      <c r="E54" s="27"/>
      <c r="F54" s="27"/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/>
      <c r="N54" s="25"/>
    </row>
    <row r="55" spans="1:14" x14ac:dyDescent="0.25">
      <c r="A55" s="26">
        <v>42</v>
      </c>
      <c r="B55" s="4" t="s">
        <v>8</v>
      </c>
      <c r="C55" s="5"/>
      <c r="D55" s="27">
        <v>0</v>
      </c>
      <c r="E55" s="27"/>
      <c r="F55" s="27"/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/>
      <c r="N55" s="25"/>
    </row>
    <row r="56" spans="1:14" ht="60" x14ac:dyDescent="0.25">
      <c r="A56" s="26">
        <v>43</v>
      </c>
      <c r="B56" s="24" t="s">
        <v>21</v>
      </c>
      <c r="C56" s="26" t="s">
        <v>58</v>
      </c>
      <c r="D56" s="27">
        <f>D57+D58+D59+D61</f>
        <v>12551.8</v>
      </c>
      <c r="E56" s="27"/>
      <c r="F56" s="27"/>
      <c r="G56" s="27">
        <f>G57+G58+G59+G61</f>
        <v>2885.8</v>
      </c>
      <c r="H56" s="27">
        <f>H57+H58+H59+H61</f>
        <v>3337</v>
      </c>
      <c r="I56" s="27">
        <f>I57+I58+I59+I61</f>
        <v>2569.4</v>
      </c>
      <c r="J56" s="27">
        <v>1879.8</v>
      </c>
      <c r="K56" s="27">
        <v>1879.8</v>
      </c>
      <c r="L56" s="27">
        <v>0</v>
      </c>
      <c r="M56" s="27"/>
      <c r="N56" s="26" t="s">
        <v>19</v>
      </c>
    </row>
    <row r="57" spans="1:14" x14ac:dyDescent="0.25">
      <c r="A57" s="26">
        <v>44</v>
      </c>
      <c r="B57" s="4" t="s">
        <v>4</v>
      </c>
      <c r="C57" s="5"/>
      <c r="D57" s="27">
        <f t="shared" ref="D57:D58" si="5">SUM(G57:L57)</f>
        <v>788.2</v>
      </c>
      <c r="E57" s="27"/>
      <c r="F57" s="27"/>
      <c r="G57" s="27">
        <v>788.2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5"/>
    </row>
    <row r="58" spans="1:14" x14ac:dyDescent="0.25">
      <c r="A58" s="26">
        <v>45</v>
      </c>
      <c r="B58" s="4" t="s">
        <v>5</v>
      </c>
      <c r="C58" s="5"/>
      <c r="D58" s="27">
        <f>G58+H58+I58+J58+K58+L58</f>
        <v>2649.8</v>
      </c>
      <c r="E58" s="27"/>
      <c r="F58" s="27"/>
      <c r="G58" s="27">
        <v>503</v>
      </c>
      <c r="H58" s="27">
        <v>1457.2</v>
      </c>
      <c r="I58" s="27">
        <v>689.6</v>
      </c>
      <c r="J58" s="27">
        <v>0</v>
      </c>
      <c r="K58" s="27">
        <v>0</v>
      </c>
      <c r="L58" s="27">
        <v>0</v>
      </c>
      <c r="M58" s="27"/>
      <c r="N58" s="25"/>
    </row>
    <row r="59" spans="1:14" x14ac:dyDescent="0.25">
      <c r="A59" s="26">
        <v>46</v>
      </c>
      <c r="B59" s="4" t="s">
        <v>6</v>
      </c>
      <c r="C59" s="5"/>
      <c r="D59" s="27">
        <f>SUM(G59:L59)</f>
        <v>2566.8000000000002</v>
      </c>
      <c r="E59" s="27"/>
      <c r="F59" s="27"/>
      <c r="G59" s="28">
        <v>285.2</v>
      </c>
      <c r="H59" s="27">
        <v>570.4</v>
      </c>
      <c r="I59" s="27">
        <v>570.4</v>
      </c>
      <c r="J59" s="27">
        <v>570.4</v>
      </c>
      <c r="K59" s="27">
        <v>570.4</v>
      </c>
      <c r="L59" s="27">
        <v>0</v>
      </c>
      <c r="M59" s="27"/>
      <c r="N59" s="25"/>
    </row>
    <row r="60" spans="1:14" ht="45.75" x14ac:dyDescent="0.25">
      <c r="A60" s="26">
        <v>47</v>
      </c>
      <c r="B60" s="4" t="s">
        <v>7</v>
      </c>
      <c r="C60" s="5"/>
      <c r="D60" s="30">
        <f>SUM(G60:L60)</f>
        <v>2566.8000000000002</v>
      </c>
      <c r="E60" s="27"/>
      <c r="F60" s="27"/>
      <c r="G60" s="28">
        <v>285.2</v>
      </c>
      <c r="H60" s="27">
        <v>570.4</v>
      </c>
      <c r="I60" s="27">
        <v>570.4</v>
      </c>
      <c r="J60" s="27">
        <v>570.4</v>
      </c>
      <c r="K60" s="27">
        <v>570.4</v>
      </c>
      <c r="L60" s="27">
        <v>0</v>
      </c>
      <c r="M60" s="27"/>
      <c r="N60" s="25"/>
    </row>
    <row r="61" spans="1:14" x14ac:dyDescent="0.25">
      <c r="A61" s="26">
        <v>48</v>
      </c>
      <c r="B61" s="4" t="s">
        <v>8</v>
      </c>
      <c r="C61" s="5"/>
      <c r="D61" s="27">
        <f>SUM(G61:L61)</f>
        <v>6547</v>
      </c>
      <c r="E61" s="27"/>
      <c r="F61" s="27"/>
      <c r="G61" s="27">
        <v>1309.4000000000001</v>
      </c>
      <c r="H61" s="27">
        <v>1309.4000000000001</v>
      </c>
      <c r="I61" s="27">
        <v>1309.4000000000001</v>
      </c>
      <c r="J61" s="27">
        <v>1309.4000000000001</v>
      </c>
      <c r="K61" s="27">
        <v>1309.4000000000001</v>
      </c>
      <c r="L61" s="27">
        <v>0</v>
      </c>
      <c r="M61" s="27"/>
      <c r="N61" s="25"/>
    </row>
    <row r="65" spans="1:18" x14ac:dyDescent="0.25">
      <c r="A65" s="33"/>
    </row>
    <row r="66" spans="1:18" x14ac:dyDescent="0.25">
      <c r="A66" s="33"/>
    </row>
    <row r="67" spans="1:18" x14ac:dyDescent="0.25">
      <c r="A67" s="33"/>
    </row>
    <row r="79" spans="1:18" x14ac:dyDescent="0.25">
      <c r="R79" s="21"/>
    </row>
  </sheetData>
  <mergeCells count="9">
    <mergeCell ref="A10:N10"/>
    <mergeCell ref="A9:N9"/>
    <mergeCell ref="A8:N8"/>
    <mergeCell ref="P11:P12"/>
    <mergeCell ref="A11:A12"/>
    <mergeCell ref="B11:B12"/>
    <mergeCell ref="C11:C12"/>
    <mergeCell ref="N11:N12"/>
    <mergeCell ref="D11:M11"/>
  </mergeCells>
  <printOptions horizontalCentered="1"/>
  <pageMargins left="0.59055118110236227" right="0.59055118110236227" top="0.59055118110236227" bottom="0.59055118110236227" header="0" footer="0"/>
  <pageSetup paperSize="9" scale="62" fitToHeight="0" orientation="landscape" useFirstPageNumber="1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43" zoomScale="90" zoomScaleNormal="90" workbookViewId="0">
      <selection activeCell="G51" sqref="G51"/>
    </sheetView>
  </sheetViews>
  <sheetFormatPr defaultRowHeight="15" x14ac:dyDescent="0.25"/>
  <cols>
    <col min="1" max="1" width="12.42578125" customWidth="1"/>
    <col min="2" max="2" width="48.42578125" customWidth="1"/>
    <col min="3" max="3" width="34.140625" customWidth="1"/>
    <col min="4" max="4" width="31.5703125" customWidth="1"/>
    <col min="5" max="5" width="40.28515625" customWidth="1"/>
  </cols>
  <sheetData>
    <row r="1" spans="1:7" ht="18" x14ac:dyDescent="0.25">
      <c r="A1" s="34" t="s">
        <v>34</v>
      </c>
      <c r="B1" s="35" t="s">
        <v>59</v>
      </c>
      <c r="C1" s="35"/>
      <c r="D1" s="36"/>
      <c r="E1" s="36"/>
      <c r="F1" s="37"/>
      <c r="G1" s="37"/>
    </row>
    <row r="2" spans="1:7" ht="18" x14ac:dyDescent="0.25">
      <c r="A2" s="34"/>
      <c r="B2" s="35" t="s">
        <v>56</v>
      </c>
      <c r="C2" s="35"/>
      <c r="D2" s="36"/>
      <c r="E2" s="36"/>
      <c r="F2" s="37"/>
      <c r="G2" s="37"/>
    </row>
    <row r="3" spans="1:7" ht="18" x14ac:dyDescent="0.25">
      <c r="A3" s="34"/>
      <c r="B3" s="35" t="s">
        <v>33</v>
      </c>
      <c r="C3" s="35"/>
      <c r="D3" s="36"/>
      <c r="E3" s="36"/>
      <c r="F3" s="37"/>
      <c r="G3" s="37"/>
    </row>
    <row r="4" spans="1:7" ht="105" customHeight="1" x14ac:dyDescent="0.25">
      <c r="A4" s="61" t="s">
        <v>30</v>
      </c>
      <c r="B4" s="63" t="s">
        <v>0</v>
      </c>
      <c r="C4" s="65" t="s">
        <v>36</v>
      </c>
      <c r="D4" s="65"/>
      <c r="E4" s="65"/>
    </row>
    <row r="5" spans="1:7" x14ac:dyDescent="0.25">
      <c r="A5" s="62"/>
      <c r="B5" s="64"/>
      <c r="C5" s="38" t="s">
        <v>57</v>
      </c>
      <c r="D5" s="38" t="s">
        <v>38</v>
      </c>
      <c r="E5" s="38" t="s">
        <v>37</v>
      </c>
    </row>
    <row r="6" spans="1:7" ht="15.75" x14ac:dyDescent="0.25">
      <c r="A6" s="38">
        <v>1</v>
      </c>
      <c r="B6" s="39">
        <v>2</v>
      </c>
      <c r="C6" s="40">
        <v>3</v>
      </c>
      <c r="D6" s="40">
        <v>4</v>
      </c>
      <c r="E6" s="40">
        <v>5</v>
      </c>
    </row>
    <row r="7" spans="1:7" ht="36" customHeight="1" x14ac:dyDescent="0.25">
      <c r="A7" s="26" t="s">
        <v>39</v>
      </c>
      <c r="B7" s="23" t="s">
        <v>10</v>
      </c>
      <c r="C7" s="42">
        <v>2569.4</v>
      </c>
      <c r="D7" s="42">
        <v>2569.4</v>
      </c>
      <c r="E7" s="42">
        <v>2569.4</v>
      </c>
    </row>
    <row r="8" spans="1:7" ht="15.75" x14ac:dyDescent="0.25">
      <c r="A8" s="26" t="s">
        <v>40</v>
      </c>
      <c r="B8" s="4" t="s">
        <v>4</v>
      </c>
      <c r="C8" s="28">
        <v>0</v>
      </c>
      <c r="D8" s="28">
        <v>0</v>
      </c>
      <c r="E8" s="28">
        <v>0</v>
      </c>
    </row>
    <row r="9" spans="1:7" ht="15.75" x14ac:dyDescent="0.25">
      <c r="A9" s="26" t="s">
        <v>41</v>
      </c>
      <c r="B9" s="4" t="s">
        <v>5</v>
      </c>
      <c r="C9" s="8">
        <v>689.6</v>
      </c>
      <c r="D9" s="8">
        <v>689.6</v>
      </c>
      <c r="E9" s="8">
        <v>689.6</v>
      </c>
    </row>
    <row r="10" spans="1:7" ht="15.75" x14ac:dyDescent="0.25">
      <c r="A10" s="26" t="s">
        <v>42</v>
      </c>
      <c r="B10" s="4" t="s">
        <v>6</v>
      </c>
      <c r="C10" s="8">
        <v>570</v>
      </c>
      <c r="D10" s="8">
        <v>570</v>
      </c>
      <c r="E10" s="8">
        <v>570</v>
      </c>
    </row>
    <row r="11" spans="1:7" ht="30.75" x14ac:dyDescent="0.25">
      <c r="A11" s="26" t="s">
        <v>43</v>
      </c>
      <c r="B11" s="4" t="s">
        <v>7</v>
      </c>
      <c r="C11" s="41">
        <v>570</v>
      </c>
      <c r="D11" s="41">
        <v>570</v>
      </c>
      <c r="E11" s="41">
        <v>570</v>
      </c>
    </row>
    <row r="12" spans="1:7" ht="15.75" x14ac:dyDescent="0.25">
      <c r="A12" s="26" t="s">
        <v>44</v>
      </c>
      <c r="B12" s="4" t="s">
        <v>8</v>
      </c>
      <c r="C12" s="51">
        <v>1309.4000000000001</v>
      </c>
      <c r="D12" s="51">
        <v>1309.4000000000001</v>
      </c>
      <c r="E12" s="51">
        <v>1309.4000000000001</v>
      </c>
    </row>
    <row r="13" spans="1:7" ht="30" x14ac:dyDescent="0.25">
      <c r="A13" s="26" t="s">
        <v>60</v>
      </c>
      <c r="B13" s="24" t="s">
        <v>14</v>
      </c>
      <c r="C13" s="27">
        <v>0</v>
      </c>
      <c r="D13" s="27">
        <v>0</v>
      </c>
      <c r="E13" s="27">
        <v>0</v>
      </c>
    </row>
    <row r="14" spans="1:7" ht="15.75" x14ac:dyDescent="0.25">
      <c r="A14" s="26" t="s">
        <v>61</v>
      </c>
      <c r="B14" s="4" t="s">
        <v>4</v>
      </c>
      <c r="C14" s="27">
        <v>0</v>
      </c>
      <c r="D14" s="27">
        <v>0</v>
      </c>
      <c r="E14" s="27">
        <v>0</v>
      </c>
    </row>
    <row r="15" spans="1:7" ht="15.75" x14ac:dyDescent="0.25">
      <c r="A15" s="26" t="s">
        <v>62</v>
      </c>
      <c r="B15" s="4" t="s">
        <v>5</v>
      </c>
      <c r="C15" s="27">
        <v>0</v>
      </c>
      <c r="D15" s="27">
        <v>0</v>
      </c>
      <c r="E15" s="27">
        <v>0</v>
      </c>
    </row>
    <row r="16" spans="1:7" ht="15.75" x14ac:dyDescent="0.25">
      <c r="A16" s="26" t="s">
        <v>63</v>
      </c>
      <c r="B16" s="4" t="s">
        <v>6</v>
      </c>
      <c r="C16" s="27">
        <v>0</v>
      </c>
      <c r="D16" s="27">
        <v>0</v>
      </c>
      <c r="E16" s="27">
        <v>0</v>
      </c>
    </row>
    <row r="17" spans="1:5" ht="30.75" x14ac:dyDescent="0.25">
      <c r="A17" s="26" t="s">
        <v>64</v>
      </c>
      <c r="B17" s="4" t="s">
        <v>7</v>
      </c>
      <c r="C17" s="27">
        <v>0</v>
      </c>
      <c r="D17" s="27">
        <v>0</v>
      </c>
      <c r="E17" s="27">
        <v>0</v>
      </c>
    </row>
    <row r="18" spans="1:5" ht="15.75" x14ac:dyDescent="0.25">
      <c r="A18" s="26" t="s">
        <v>65</v>
      </c>
      <c r="B18" s="4" t="s">
        <v>8</v>
      </c>
      <c r="C18" s="27">
        <v>0</v>
      </c>
      <c r="D18" s="27">
        <v>0</v>
      </c>
      <c r="E18" s="27">
        <v>0</v>
      </c>
    </row>
    <row r="19" spans="1:5" ht="30" x14ac:dyDescent="0.25">
      <c r="A19" s="26" t="s">
        <v>66</v>
      </c>
      <c r="B19" s="24" t="s">
        <v>15</v>
      </c>
      <c r="C19" s="27">
        <v>0</v>
      </c>
      <c r="D19" s="27">
        <v>0</v>
      </c>
      <c r="E19" s="27">
        <v>0</v>
      </c>
    </row>
    <row r="20" spans="1:5" ht="15.75" x14ac:dyDescent="0.25">
      <c r="A20" s="26" t="s">
        <v>67</v>
      </c>
      <c r="B20" s="4" t="s">
        <v>4</v>
      </c>
      <c r="C20" s="27">
        <v>0</v>
      </c>
      <c r="D20" s="27">
        <v>0</v>
      </c>
      <c r="E20" s="27">
        <v>0</v>
      </c>
    </row>
    <row r="21" spans="1:5" ht="15.75" x14ac:dyDescent="0.25">
      <c r="A21" s="26" t="s">
        <v>68</v>
      </c>
      <c r="B21" s="4" t="s">
        <v>5</v>
      </c>
      <c r="C21" s="27">
        <v>0</v>
      </c>
      <c r="D21" s="27">
        <v>0</v>
      </c>
      <c r="E21" s="27">
        <v>0</v>
      </c>
    </row>
    <row r="22" spans="1:5" ht="15.75" x14ac:dyDescent="0.25">
      <c r="A22" s="26" t="s">
        <v>69</v>
      </c>
      <c r="B22" s="4" t="s">
        <v>6</v>
      </c>
      <c r="C22" s="27">
        <v>0</v>
      </c>
      <c r="D22" s="27">
        <v>0</v>
      </c>
      <c r="E22" s="27">
        <v>0</v>
      </c>
    </row>
    <row r="23" spans="1:5" ht="30.75" x14ac:dyDescent="0.25">
      <c r="A23" s="26" t="s">
        <v>70</v>
      </c>
      <c r="B23" s="4" t="s">
        <v>7</v>
      </c>
      <c r="C23" s="27">
        <v>0</v>
      </c>
      <c r="D23" s="27">
        <v>0</v>
      </c>
      <c r="E23" s="27">
        <v>0</v>
      </c>
    </row>
    <row r="24" spans="1:5" ht="15.75" x14ac:dyDescent="0.25">
      <c r="A24" s="26" t="s">
        <v>71</v>
      </c>
      <c r="B24" s="4" t="s">
        <v>8</v>
      </c>
      <c r="C24" s="27">
        <v>0</v>
      </c>
      <c r="D24" s="27">
        <v>0</v>
      </c>
      <c r="E24" s="27">
        <v>0</v>
      </c>
    </row>
    <row r="25" spans="1:5" ht="45.75" x14ac:dyDescent="0.25">
      <c r="A25" s="26" t="s">
        <v>72</v>
      </c>
      <c r="B25" s="4" t="s">
        <v>20</v>
      </c>
      <c r="C25" s="27">
        <v>0</v>
      </c>
      <c r="D25" s="27">
        <v>0</v>
      </c>
      <c r="E25" s="27">
        <v>0</v>
      </c>
    </row>
    <row r="26" spans="1:5" ht="15.75" x14ac:dyDescent="0.25">
      <c r="A26" s="26" t="s">
        <v>73</v>
      </c>
      <c r="B26" s="4" t="s">
        <v>4</v>
      </c>
      <c r="C26" s="27">
        <v>0</v>
      </c>
      <c r="D26" s="27">
        <v>0</v>
      </c>
      <c r="E26" s="27">
        <v>0</v>
      </c>
    </row>
    <row r="27" spans="1:5" ht="15.75" x14ac:dyDescent="0.25">
      <c r="A27" s="26" t="s">
        <v>74</v>
      </c>
      <c r="B27" s="4" t="s">
        <v>5</v>
      </c>
      <c r="C27" s="27">
        <v>0</v>
      </c>
      <c r="D27" s="27">
        <v>0</v>
      </c>
      <c r="E27" s="27">
        <v>0</v>
      </c>
    </row>
    <row r="28" spans="1:5" ht="15.75" x14ac:dyDescent="0.25">
      <c r="A28" s="26" t="s">
        <v>75</v>
      </c>
      <c r="B28" s="4" t="s">
        <v>6</v>
      </c>
      <c r="C28" s="27">
        <v>0</v>
      </c>
      <c r="D28" s="27">
        <v>0</v>
      </c>
      <c r="E28" s="27">
        <v>0</v>
      </c>
    </row>
    <row r="29" spans="1:5" ht="30.75" x14ac:dyDescent="0.25">
      <c r="A29" s="26" t="s">
        <v>76</v>
      </c>
      <c r="B29" s="4" t="s">
        <v>7</v>
      </c>
      <c r="C29" s="27">
        <v>0</v>
      </c>
      <c r="D29" s="27">
        <v>0</v>
      </c>
      <c r="E29" s="27">
        <v>0</v>
      </c>
    </row>
    <row r="30" spans="1:5" ht="15.75" x14ac:dyDescent="0.25">
      <c r="A30" s="26" t="s">
        <v>77</v>
      </c>
      <c r="B30" s="4" t="s">
        <v>8</v>
      </c>
      <c r="C30" s="27">
        <v>0</v>
      </c>
      <c r="D30" s="27">
        <v>0</v>
      </c>
      <c r="E30" s="27">
        <v>0</v>
      </c>
    </row>
    <row r="31" spans="1:5" ht="30" x14ac:dyDescent="0.25">
      <c r="A31" s="26" t="s">
        <v>78</v>
      </c>
      <c r="B31" s="24" t="s">
        <v>31</v>
      </c>
      <c r="C31" s="27">
        <v>0</v>
      </c>
      <c r="D31" s="27">
        <v>0</v>
      </c>
      <c r="E31" s="27">
        <v>0</v>
      </c>
    </row>
    <row r="32" spans="1:5" ht="15.75" x14ac:dyDescent="0.25">
      <c r="A32" s="26" t="s">
        <v>79</v>
      </c>
      <c r="B32" s="4" t="s">
        <v>4</v>
      </c>
      <c r="C32" s="27">
        <v>0</v>
      </c>
      <c r="D32" s="27">
        <v>0</v>
      </c>
      <c r="E32" s="27">
        <v>0</v>
      </c>
    </row>
    <row r="33" spans="1:5" ht="15.75" x14ac:dyDescent="0.25">
      <c r="A33" s="26" t="s">
        <v>80</v>
      </c>
      <c r="B33" s="4" t="s">
        <v>5</v>
      </c>
      <c r="C33" s="27">
        <v>0</v>
      </c>
      <c r="D33" s="27">
        <v>0</v>
      </c>
      <c r="E33" s="27">
        <v>0</v>
      </c>
    </row>
    <row r="34" spans="1:5" ht="15.75" x14ac:dyDescent="0.25">
      <c r="A34" s="26" t="s">
        <v>81</v>
      </c>
      <c r="B34" s="4" t="s">
        <v>6</v>
      </c>
      <c r="C34" s="27">
        <v>0</v>
      </c>
      <c r="D34" s="27">
        <v>0</v>
      </c>
      <c r="E34" s="27">
        <v>0</v>
      </c>
    </row>
    <row r="35" spans="1:5" ht="30.75" x14ac:dyDescent="0.25">
      <c r="A35" s="26" t="s">
        <v>82</v>
      </c>
      <c r="B35" s="4" t="s">
        <v>7</v>
      </c>
      <c r="C35" s="30">
        <v>0</v>
      </c>
      <c r="D35" s="30">
        <v>0</v>
      </c>
      <c r="E35" s="30">
        <v>0</v>
      </c>
    </row>
    <row r="36" spans="1:5" ht="15.75" x14ac:dyDescent="0.25">
      <c r="A36" s="26" t="s">
        <v>83</v>
      </c>
      <c r="B36" s="4" t="s">
        <v>8</v>
      </c>
      <c r="C36" s="27">
        <v>0</v>
      </c>
      <c r="D36" s="27">
        <v>0</v>
      </c>
      <c r="E36" s="27">
        <v>0</v>
      </c>
    </row>
    <row r="37" spans="1:5" ht="30" x14ac:dyDescent="0.25">
      <c r="A37" s="26" t="s">
        <v>84</v>
      </c>
      <c r="B37" s="24" t="s">
        <v>46</v>
      </c>
      <c r="C37" s="27">
        <v>0</v>
      </c>
      <c r="D37" s="27">
        <v>0</v>
      </c>
      <c r="E37" s="27">
        <v>0</v>
      </c>
    </row>
    <row r="38" spans="1:5" ht="15.75" x14ac:dyDescent="0.25">
      <c r="A38" s="26" t="s">
        <v>85</v>
      </c>
      <c r="B38" s="4" t="s">
        <v>4</v>
      </c>
      <c r="C38" s="27">
        <v>0</v>
      </c>
      <c r="D38" s="27">
        <v>0</v>
      </c>
      <c r="E38" s="27">
        <v>0</v>
      </c>
    </row>
    <row r="39" spans="1:5" ht="15.75" x14ac:dyDescent="0.25">
      <c r="A39" s="26" t="s">
        <v>86</v>
      </c>
      <c r="B39" s="4" t="s">
        <v>5</v>
      </c>
      <c r="C39" s="27">
        <v>0</v>
      </c>
      <c r="D39" s="27">
        <v>0</v>
      </c>
      <c r="E39" s="27">
        <v>0</v>
      </c>
    </row>
    <row r="40" spans="1:5" ht="15.75" x14ac:dyDescent="0.25">
      <c r="A40" s="26" t="s">
        <v>87</v>
      </c>
      <c r="B40" s="4" t="s">
        <v>6</v>
      </c>
      <c r="C40" s="27">
        <v>0</v>
      </c>
      <c r="D40" s="27">
        <v>0</v>
      </c>
      <c r="E40" s="27">
        <v>0</v>
      </c>
    </row>
    <row r="41" spans="1:5" ht="30.75" x14ac:dyDescent="0.25">
      <c r="A41" s="26" t="s">
        <v>88</v>
      </c>
      <c r="B41" s="4" t="s">
        <v>7</v>
      </c>
      <c r="C41" s="30">
        <v>0</v>
      </c>
      <c r="D41" s="30">
        <v>0</v>
      </c>
      <c r="E41" s="30">
        <v>0</v>
      </c>
    </row>
    <row r="42" spans="1:5" ht="15.75" x14ac:dyDescent="0.25">
      <c r="A42" s="26" t="s">
        <v>89</v>
      </c>
      <c r="B42" s="4" t="s">
        <v>8</v>
      </c>
      <c r="C42" s="27">
        <v>0</v>
      </c>
      <c r="D42" s="27">
        <v>0</v>
      </c>
      <c r="E42" s="27">
        <v>0</v>
      </c>
    </row>
    <row r="43" spans="1:5" ht="45" x14ac:dyDescent="0.25">
      <c r="A43" s="26" t="s">
        <v>90</v>
      </c>
      <c r="B43" s="24" t="s">
        <v>53</v>
      </c>
      <c r="C43" s="27">
        <v>0</v>
      </c>
      <c r="D43" s="27">
        <v>0</v>
      </c>
      <c r="E43" s="27">
        <v>0</v>
      </c>
    </row>
    <row r="44" spans="1:5" ht="15.75" x14ac:dyDescent="0.25">
      <c r="A44" s="26" t="s">
        <v>91</v>
      </c>
      <c r="B44" s="4" t="s">
        <v>4</v>
      </c>
      <c r="C44" s="27">
        <v>0</v>
      </c>
      <c r="D44" s="27">
        <v>0</v>
      </c>
      <c r="E44" s="27">
        <v>0</v>
      </c>
    </row>
    <row r="45" spans="1:5" ht="15.75" x14ac:dyDescent="0.25">
      <c r="A45" s="26" t="s">
        <v>92</v>
      </c>
      <c r="B45" s="4" t="s">
        <v>5</v>
      </c>
      <c r="C45" s="27">
        <v>0</v>
      </c>
      <c r="D45" s="27">
        <v>0</v>
      </c>
      <c r="E45" s="27">
        <v>0</v>
      </c>
    </row>
    <row r="46" spans="1:5" ht="15.75" x14ac:dyDescent="0.25">
      <c r="A46" s="26" t="s">
        <v>93</v>
      </c>
      <c r="B46" s="4" t="s">
        <v>6</v>
      </c>
      <c r="C46" s="27">
        <v>0</v>
      </c>
      <c r="D46" s="27">
        <v>0</v>
      </c>
      <c r="E46" s="27">
        <v>0</v>
      </c>
    </row>
    <row r="47" spans="1:5" ht="30.75" x14ac:dyDescent="0.25">
      <c r="A47" s="26" t="s">
        <v>94</v>
      </c>
      <c r="B47" s="4" t="s">
        <v>7</v>
      </c>
      <c r="C47" s="27">
        <v>0</v>
      </c>
      <c r="D47" s="27">
        <v>0</v>
      </c>
      <c r="E47" s="27">
        <v>0</v>
      </c>
    </row>
    <row r="48" spans="1:5" ht="15.75" x14ac:dyDescent="0.25">
      <c r="A48" s="26" t="s">
        <v>95</v>
      </c>
      <c r="B48" s="4" t="s">
        <v>8</v>
      </c>
      <c r="C48" s="27">
        <v>0</v>
      </c>
      <c r="D48" s="27">
        <v>0</v>
      </c>
      <c r="E48" s="27">
        <v>0</v>
      </c>
    </row>
    <row r="49" spans="1:5" ht="45" x14ac:dyDescent="0.25">
      <c r="A49" s="26" t="s">
        <v>96</v>
      </c>
      <c r="B49" s="24" t="s">
        <v>21</v>
      </c>
      <c r="C49" s="27">
        <v>2569.4</v>
      </c>
      <c r="D49" s="27">
        <v>2569.4</v>
      </c>
      <c r="E49" s="27">
        <v>2569.4</v>
      </c>
    </row>
    <row r="50" spans="1:5" ht="15.75" x14ac:dyDescent="0.25">
      <c r="A50" s="26" t="s">
        <v>97</v>
      </c>
      <c r="B50" s="4" t="s">
        <v>4</v>
      </c>
      <c r="C50" s="27">
        <v>0</v>
      </c>
      <c r="D50" s="27">
        <v>0</v>
      </c>
      <c r="E50" s="27">
        <v>0</v>
      </c>
    </row>
    <row r="51" spans="1:5" ht="15.75" x14ac:dyDescent="0.25">
      <c r="A51" s="26" t="s">
        <v>98</v>
      </c>
      <c r="B51" s="4" t="s">
        <v>5</v>
      </c>
      <c r="C51" s="27">
        <v>689.6</v>
      </c>
      <c r="D51" s="27">
        <v>689.6</v>
      </c>
      <c r="E51" s="27">
        <v>689.6</v>
      </c>
    </row>
    <row r="52" spans="1:5" ht="15.75" x14ac:dyDescent="0.25">
      <c r="A52" s="26" t="s">
        <v>99</v>
      </c>
      <c r="B52" s="4" t="s">
        <v>6</v>
      </c>
      <c r="C52" s="27">
        <v>570.4</v>
      </c>
      <c r="D52" s="27">
        <v>570.4</v>
      </c>
      <c r="E52" s="27">
        <v>570.4</v>
      </c>
    </row>
    <row r="53" spans="1:5" ht="30.75" x14ac:dyDescent="0.25">
      <c r="A53" s="26" t="s">
        <v>100</v>
      </c>
      <c r="B53" s="4" t="s">
        <v>7</v>
      </c>
      <c r="C53" s="41">
        <v>570.4</v>
      </c>
      <c r="D53" s="41">
        <v>570.4</v>
      </c>
      <c r="E53" s="41">
        <v>570.4</v>
      </c>
    </row>
    <row r="54" spans="1:5" ht="15.75" x14ac:dyDescent="0.25">
      <c r="A54" s="26" t="s">
        <v>101</v>
      </c>
      <c r="B54" s="4" t="s">
        <v>8</v>
      </c>
      <c r="C54" s="27">
        <v>1309.4000000000001</v>
      </c>
      <c r="D54" s="27">
        <v>1309.4000000000001</v>
      </c>
      <c r="E54" s="27">
        <v>1309.4000000000001</v>
      </c>
    </row>
  </sheetData>
  <mergeCells count="3">
    <mergeCell ref="A4:A5"/>
    <mergeCell ref="B4:B5"/>
    <mergeCell ref="C4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A7" workbookViewId="0">
      <selection activeCell="P12" sqref="P12"/>
    </sheetView>
  </sheetViews>
  <sheetFormatPr defaultRowHeight="15" x14ac:dyDescent="0.25"/>
  <cols>
    <col min="2" max="2" width="24.85546875" customWidth="1"/>
    <col min="3" max="3" width="9" customWidth="1"/>
    <col min="5" max="5" width="6.85546875" customWidth="1"/>
    <col min="6" max="6" width="7.85546875" customWidth="1"/>
    <col min="7" max="7" width="8.140625" customWidth="1"/>
    <col min="8" max="8" width="8.28515625" customWidth="1"/>
    <col min="9" max="9" width="8.42578125" customWidth="1"/>
    <col min="10" max="10" width="7.42578125" customWidth="1"/>
    <col min="11" max="11" width="11.7109375" customWidth="1"/>
  </cols>
  <sheetData>
    <row r="1" spans="1:11" ht="24.75" customHeight="1" x14ac:dyDescent="0.25">
      <c r="A1" s="66" t="s">
        <v>30</v>
      </c>
      <c r="B1" s="68" t="s">
        <v>0</v>
      </c>
      <c r="C1" s="66" t="s">
        <v>11</v>
      </c>
      <c r="D1" s="70" t="s">
        <v>12</v>
      </c>
      <c r="E1" s="71"/>
      <c r="F1" s="71"/>
      <c r="G1" s="71"/>
      <c r="H1" s="71"/>
      <c r="I1" s="71"/>
      <c r="J1" s="71"/>
      <c r="K1" s="66" t="s">
        <v>1</v>
      </c>
    </row>
    <row r="2" spans="1:11" ht="64.5" customHeight="1" x14ac:dyDescent="0.25">
      <c r="A2" s="67"/>
      <c r="B2" s="69"/>
      <c r="C2" s="67"/>
      <c r="D2" s="43" t="s">
        <v>23</v>
      </c>
      <c r="E2" s="43" t="s">
        <v>24</v>
      </c>
      <c r="F2" s="43" t="s">
        <v>25</v>
      </c>
      <c r="G2" s="43" t="s">
        <v>26</v>
      </c>
      <c r="H2" s="43" t="s">
        <v>27</v>
      </c>
      <c r="I2" s="43" t="s">
        <v>28</v>
      </c>
      <c r="J2" s="43" t="s">
        <v>29</v>
      </c>
      <c r="K2" s="67"/>
    </row>
    <row r="3" spans="1:11" ht="63.75" x14ac:dyDescent="0.25">
      <c r="A3" s="43">
        <v>37</v>
      </c>
      <c r="B3" s="44" t="s">
        <v>54</v>
      </c>
      <c r="C3" s="43" t="s">
        <v>17</v>
      </c>
      <c r="D3" s="45">
        <v>2414.91</v>
      </c>
      <c r="E3" s="45">
        <v>0</v>
      </c>
      <c r="F3" s="45">
        <v>2414.91</v>
      </c>
      <c r="G3" s="45">
        <v>0</v>
      </c>
      <c r="H3" s="45">
        <v>0</v>
      </c>
      <c r="I3" s="45">
        <v>0</v>
      </c>
      <c r="J3" s="45">
        <v>0</v>
      </c>
      <c r="K3" s="43" t="s">
        <v>45</v>
      </c>
    </row>
    <row r="4" spans="1:11" x14ac:dyDescent="0.25">
      <c r="A4" s="43">
        <v>38</v>
      </c>
      <c r="B4" s="46" t="s">
        <v>4</v>
      </c>
      <c r="C4" s="47"/>
      <c r="D4" s="45">
        <v>0</v>
      </c>
      <c r="E4" s="45">
        <v>0</v>
      </c>
      <c r="F4" s="45">
        <v>0</v>
      </c>
      <c r="G4" s="45">
        <v>0</v>
      </c>
      <c r="H4" s="45">
        <v>0</v>
      </c>
      <c r="I4" s="45">
        <v>0</v>
      </c>
      <c r="J4" s="45">
        <v>0</v>
      </c>
      <c r="K4" s="48"/>
    </row>
    <row r="5" spans="1:11" x14ac:dyDescent="0.25">
      <c r="A5" s="43">
        <v>39</v>
      </c>
      <c r="B5" s="46" t="s">
        <v>5</v>
      </c>
      <c r="C5" s="47"/>
      <c r="D5" s="45">
        <v>0</v>
      </c>
      <c r="E5" s="45">
        <v>0</v>
      </c>
      <c r="F5" s="45">
        <v>0</v>
      </c>
      <c r="G5" s="45">
        <v>0</v>
      </c>
      <c r="H5" s="45">
        <v>0</v>
      </c>
      <c r="I5" s="45">
        <v>0</v>
      </c>
      <c r="J5" s="45">
        <v>0</v>
      </c>
      <c r="K5" s="48"/>
    </row>
    <row r="6" spans="1:11" x14ac:dyDescent="0.25">
      <c r="A6" s="43">
        <v>40</v>
      </c>
      <c r="B6" s="46" t="s">
        <v>6</v>
      </c>
      <c r="C6" s="47"/>
      <c r="D6" s="45">
        <v>2414.91</v>
      </c>
      <c r="E6" s="45">
        <v>0</v>
      </c>
      <c r="F6" s="45">
        <v>2414.91</v>
      </c>
      <c r="G6" s="45">
        <v>0</v>
      </c>
      <c r="H6" s="45">
        <v>0</v>
      </c>
      <c r="I6" s="45">
        <v>0</v>
      </c>
      <c r="J6" s="45">
        <v>0</v>
      </c>
      <c r="K6" s="48"/>
    </row>
    <row r="7" spans="1:11" ht="39" x14ac:dyDescent="0.25">
      <c r="A7" s="43">
        <v>41</v>
      </c>
      <c r="B7" s="46" t="s">
        <v>7</v>
      </c>
      <c r="C7" s="47"/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  <c r="K7" s="48"/>
    </row>
    <row r="8" spans="1:11" x14ac:dyDescent="0.25">
      <c r="A8" s="43">
        <v>42</v>
      </c>
      <c r="B8" s="46" t="s">
        <v>8</v>
      </c>
      <c r="C8" s="47"/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8"/>
    </row>
    <row r="9" spans="1:11" ht="140.25" x14ac:dyDescent="0.25">
      <c r="A9" s="43">
        <v>43</v>
      </c>
      <c r="B9" s="44" t="s">
        <v>48</v>
      </c>
      <c r="C9" s="43" t="s">
        <v>58</v>
      </c>
      <c r="D9" s="45">
        <f>SUM(E9:J9)</f>
        <v>12551.8</v>
      </c>
      <c r="E9" s="45">
        <v>2885.8</v>
      </c>
      <c r="F9" s="45">
        <f>F10+F11+F12+F14</f>
        <v>3337</v>
      </c>
      <c r="G9" s="45">
        <v>2569.4</v>
      </c>
      <c r="H9" s="45">
        <v>1879.8</v>
      </c>
      <c r="I9" s="45">
        <v>1879.8</v>
      </c>
      <c r="J9" s="45">
        <v>0</v>
      </c>
      <c r="K9" s="43" t="s">
        <v>19</v>
      </c>
    </row>
    <row r="10" spans="1:11" x14ac:dyDescent="0.25">
      <c r="A10" s="43">
        <v>44</v>
      </c>
      <c r="B10" s="46" t="s">
        <v>4</v>
      </c>
      <c r="C10" s="47"/>
      <c r="D10" s="45">
        <f t="shared" ref="D10:D11" si="0">SUM(E10:J10)</f>
        <v>788.2</v>
      </c>
      <c r="E10" s="45">
        <v>788.2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8"/>
    </row>
    <row r="11" spans="1:11" x14ac:dyDescent="0.25">
      <c r="A11" s="43">
        <v>45</v>
      </c>
      <c r="B11" s="46" t="s">
        <v>5</v>
      </c>
      <c r="C11" s="47"/>
      <c r="D11" s="45">
        <f t="shared" si="0"/>
        <v>2649.8</v>
      </c>
      <c r="E11" s="45">
        <v>503</v>
      </c>
      <c r="F11" s="45">
        <v>1457.2</v>
      </c>
      <c r="G11" s="45">
        <v>689.6</v>
      </c>
      <c r="H11" s="45">
        <v>0</v>
      </c>
      <c r="I11" s="45">
        <v>0</v>
      </c>
      <c r="J11" s="45">
        <v>0</v>
      </c>
      <c r="K11" s="48"/>
    </row>
    <row r="12" spans="1:11" x14ac:dyDescent="0.25">
      <c r="A12" s="43">
        <v>46</v>
      </c>
      <c r="B12" s="46" t="s">
        <v>6</v>
      </c>
      <c r="C12" s="47"/>
      <c r="D12" s="45">
        <f>SUM(E12:J12)</f>
        <v>2566.8000000000002</v>
      </c>
      <c r="E12" s="49">
        <v>285.2</v>
      </c>
      <c r="F12" s="45">
        <v>570.4</v>
      </c>
      <c r="G12" s="45">
        <v>570.4</v>
      </c>
      <c r="H12" s="45">
        <v>570.4</v>
      </c>
      <c r="I12" s="45">
        <v>570.4</v>
      </c>
      <c r="J12" s="45">
        <v>0</v>
      </c>
      <c r="K12" s="48"/>
    </row>
    <row r="13" spans="1:11" ht="39" x14ac:dyDescent="0.25">
      <c r="A13" s="43">
        <v>47</v>
      </c>
      <c r="B13" s="46" t="s">
        <v>7</v>
      </c>
      <c r="C13" s="47"/>
      <c r="D13" s="50">
        <f>SUM(E13:J13)</f>
        <v>2566.8000000000002</v>
      </c>
      <c r="E13" s="49">
        <v>285.2</v>
      </c>
      <c r="F13" s="45">
        <v>570.4</v>
      </c>
      <c r="G13" s="45">
        <v>570.4</v>
      </c>
      <c r="H13" s="45">
        <v>570.4</v>
      </c>
      <c r="I13" s="45">
        <v>570.4</v>
      </c>
      <c r="J13" s="45">
        <v>0</v>
      </c>
      <c r="K13" s="48"/>
    </row>
    <row r="14" spans="1:11" x14ac:dyDescent="0.25">
      <c r="A14" s="43">
        <v>48</v>
      </c>
      <c r="B14" s="46" t="s">
        <v>8</v>
      </c>
      <c r="C14" s="47"/>
      <c r="D14" s="45">
        <f>SUM(E14:J14)</f>
        <v>6547</v>
      </c>
      <c r="E14" s="45">
        <v>1309.4000000000001</v>
      </c>
      <c r="F14" s="45">
        <v>1309.4000000000001</v>
      </c>
      <c r="G14" s="45">
        <v>1309.4000000000001</v>
      </c>
      <c r="H14" s="45">
        <v>1309.4000000000001</v>
      </c>
      <c r="I14" s="45">
        <v>1309.4000000000001</v>
      </c>
      <c r="J14" s="45">
        <v>0</v>
      </c>
      <c r="K14" s="48"/>
    </row>
  </sheetData>
  <mergeCells count="5">
    <mergeCell ref="A1:A2"/>
    <mergeCell ref="B1:B2"/>
    <mergeCell ref="C1:C2"/>
    <mergeCell ref="D1:J1"/>
    <mergeCell ref="K1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1 деньги</vt:lpstr>
      <vt:lpstr>Форма 2</vt:lpstr>
      <vt:lpstr>мер 3.3-4</vt:lpstr>
      <vt:lpstr>'Форма 1 деньги'!_GoBack</vt:lpstr>
      <vt:lpstr>'Форма 2'!_GoBack</vt:lpstr>
      <vt:lpstr>'Форма 1 деньги'!Область_печати</vt:lpstr>
    </vt:vector>
  </TitlesOfParts>
  <Company>УКС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</dc:creator>
  <cp:lastModifiedBy>Краюхина Елена Владимировна</cp:lastModifiedBy>
  <cp:lastPrinted>2024-09-30T11:00:14Z</cp:lastPrinted>
  <dcterms:created xsi:type="dcterms:W3CDTF">2019-02-25T09:17:48Z</dcterms:created>
  <dcterms:modified xsi:type="dcterms:W3CDTF">2025-03-18T11:29:25Z</dcterms:modified>
</cp:coreProperties>
</file>