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1340" windowHeight="4755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E83" i="1" l="1"/>
  <c r="F75" i="1"/>
  <c r="G75" i="1"/>
  <c r="H75" i="1"/>
  <c r="I75" i="1"/>
  <c r="J75" i="1"/>
  <c r="K75" i="1"/>
  <c r="L75" i="1"/>
  <c r="M75" i="1"/>
  <c r="E75" i="1"/>
  <c r="F70" i="1"/>
  <c r="G70" i="1"/>
  <c r="H70" i="1"/>
  <c r="I70" i="1"/>
  <c r="J70" i="1"/>
  <c r="K70" i="1"/>
  <c r="L70" i="1"/>
  <c r="M70" i="1"/>
  <c r="E70" i="1"/>
  <c r="J71" i="1" l="1"/>
  <c r="F71" i="1" s="1"/>
  <c r="G71" i="1"/>
  <c r="M69" i="1"/>
  <c r="J69" i="1"/>
  <c r="F69" i="1" s="1"/>
  <c r="G69" i="1"/>
  <c r="J68" i="1"/>
  <c r="F68" i="1" s="1"/>
  <c r="G68" i="1"/>
  <c r="M84" i="1" l="1"/>
  <c r="J84" i="1"/>
  <c r="F84" i="1" s="1"/>
  <c r="G84" i="1"/>
  <c r="H83" i="1" l="1"/>
  <c r="I83" i="1"/>
  <c r="K83" i="1"/>
  <c r="L83" i="1"/>
  <c r="H91" i="1"/>
  <c r="I91" i="1"/>
  <c r="K91" i="1"/>
  <c r="L91" i="1"/>
  <c r="E91" i="1"/>
  <c r="J67" i="1" l="1"/>
  <c r="F67" i="1" s="1"/>
  <c r="G67" i="1"/>
  <c r="H59" i="1" l="1"/>
  <c r="I59" i="1"/>
  <c r="K59" i="1"/>
  <c r="L59" i="1"/>
  <c r="J58" i="1"/>
  <c r="F58" i="1" s="1"/>
  <c r="G58" i="1"/>
  <c r="E59" i="1"/>
  <c r="J56" i="1"/>
  <c r="F56" i="1" s="1"/>
  <c r="J57" i="1"/>
  <c r="F57" i="1" s="1"/>
  <c r="G56" i="1"/>
  <c r="G57" i="1"/>
  <c r="E113" i="1" l="1"/>
  <c r="H102" i="1" l="1"/>
  <c r="I102" i="1"/>
  <c r="K102" i="1"/>
  <c r="L102" i="1"/>
  <c r="E102" i="1"/>
  <c r="M101" i="1"/>
  <c r="J101" i="1"/>
  <c r="F101" i="1" s="1"/>
  <c r="G101" i="1"/>
  <c r="J54" i="1" l="1"/>
  <c r="F54" i="1" s="1"/>
  <c r="J55" i="1"/>
  <c r="F55" i="1" s="1"/>
  <c r="G54" i="1"/>
  <c r="G55" i="1"/>
  <c r="H113" i="1" l="1"/>
  <c r="I113" i="1"/>
  <c r="K113" i="1"/>
  <c r="L113" i="1"/>
  <c r="G86" i="1" l="1"/>
  <c r="M95" i="1" l="1"/>
  <c r="M96" i="1"/>
  <c r="M97" i="1"/>
  <c r="M86" i="1"/>
  <c r="M90" i="1"/>
  <c r="M87" i="1"/>
  <c r="M98" i="1"/>
  <c r="M99" i="1"/>
  <c r="M100" i="1"/>
  <c r="M94" i="1"/>
  <c r="G87" i="1"/>
  <c r="J86" i="1" l="1"/>
  <c r="F86" i="1" s="1"/>
  <c r="J90" i="1"/>
  <c r="F90" i="1" s="1"/>
  <c r="J87" i="1"/>
  <c r="F87" i="1" s="1"/>
  <c r="J98" i="1"/>
  <c r="F98" i="1" s="1"/>
  <c r="J99" i="1"/>
  <c r="F99" i="1" s="1"/>
  <c r="J100" i="1"/>
  <c r="J96" i="1" l="1"/>
  <c r="F96" i="1" s="1"/>
  <c r="G96" i="1"/>
  <c r="M93" i="1"/>
  <c r="M102" i="1" s="1"/>
  <c r="J93" i="1"/>
  <c r="G93" i="1"/>
  <c r="G98" i="1"/>
  <c r="G90" i="1"/>
  <c r="J97" i="1"/>
  <c r="F97" i="1" s="1"/>
  <c r="G97" i="1"/>
  <c r="J95" i="1"/>
  <c r="F95" i="1" s="1"/>
  <c r="G95" i="1"/>
  <c r="J94" i="1"/>
  <c r="G94" i="1"/>
  <c r="F93" i="1" l="1"/>
  <c r="F94" i="1"/>
  <c r="F100" i="1"/>
  <c r="J103" i="1"/>
  <c r="J104" i="1"/>
  <c r="F104" i="1" s="1"/>
  <c r="J105" i="1"/>
  <c r="F105" i="1" s="1"/>
  <c r="J106" i="1"/>
  <c r="J107" i="1"/>
  <c r="F107" i="1" s="1"/>
  <c r="J108" i="1"/>
  <c r="F108" i="1" s="1"/>
  <c r="J109" i="1"/>
  <c r="F109" i="1" s="1"/>
  <c r="J110" i="1"/>
  <c r="F110" i="1" s="1"/>
  <c r="J111" i="1"/>
  <c r="F111" i="1" s="1"/>
  <c r="J112" i="1"/>
  <c r="F112" i="1" s="1"/>
  <c r="M103" i="1"/>
  <c r="M104" i="1"/>
  <c r="M105" i="1"/>
  <c r="M106" i="1"/>
  <c r="M107" i="1"/>
  <c r="M108" i="1"/>
  <c r="M109" i="1"/>
  <c r="M110" i="1"/>
  <c r="M111" i="1"/>
  <c r="M112" i="1"/>
  <c r="G100" i="1"/>
  <c r="G99" i="1"/>
  <c r="G103" i="1"/>
  <c r="G104" i="1"/>
  <c r="G105" i="1"/>
  <c r="G106" i="1"/>
  <c r="G107" i="1"/>
  <c r="G108" i="1"/>
  <c r="G109" i="1"/>
  <c r="G110" i="1"/>
  <c r="G111" i="1"/>
  <c r="G112" i="1"/>
  <c r="F103" i="1" l="1"/>
  <c r="J113" i="1"/>
  <c r="G113" i="1"/>
  <c r="M113" i="1"/>
  <c r="F106" i="1"/>
  <c r="M79" i="1"/>
  <c r="J66" i="1"/>
  <c r="F66" i="1" s="1"/>
  <c r="G66" i="1"/>
  <c r="J76" i="1"/>
  <c r="G76" i="1"/>
  <c r="F113" i="1" l="1"/>
  <c r="F76" i="1"/>
  <c r="H42" i="1"/>
  <c r="I42" i="1"/>
  <c r="K42" i="1"/>
  <c r="L42" i="1"/>
  <c r="E42" i="1"/>
  <c r="J39" i="1" l="1"/>
  <c r="F39" i="1" s="1"/>
  <c r="J40" i="1"/>
  <c r="F40" i="1" s="1"/>
  <c r="J41" i="1"/>
  <c r="F41" i="1" s="1"/>
  <c r="G39" i="1"/>
  <c r="G40" i="1"/>
  <c r="G41" i="1"/>
  <c r="J38" i="1" l="1"/>
  <c r="F38" i="1" s="1"/>
  <c r="G38" i="1"/>
  <c r="J37" i="1"/>
  <c r="F37" i="1" s="1"/>
  <c r="G37" i="1"/>
  <c r="J36" i="1" l="1"/>
  <c r="F36" i="1" s="1"/>
  <c r="G36" i="1"/>
  <c r="J35" i="1"/>
  <c r="F35" i="1" s="1"/>
  <c r="G35" i="1"/>
  <c r="J34" i="1" l="1"/>
  <c r="F34" i="1" s="1"/>
  <c r="G34" i="1"/>
  <c r="G72" i="1" l="1"/>
  <c r="M64" i="1"/>
  <c r="J64" i="1"/>
  <c r="F64" i="1" s="1"/>
  <c r="G64" i="1"/>
  <c r="J33" i="1" l="1"/>
  <c r="F33" i="1" s="1"/>
  <c r="G33" i="1"/>
  <c r="J30" i="1" l="1"/>
  <c r="J31" i="1"/>
  <c r="F31" i="1" s="1"/>
  <c r="J32" i="1"/>
  <c r="F32" i="1" s="1"/>
  <c r="G30" i="1"/>
  <c r="G31" i="1"/>
  <c r="G32" i="1"/>
  <c r="F30" i="1" l="1"/>
  <c r="J52" i="1"/>
  <c r="F52" i="1" s="1"/>
  <c r="G52" i="1"/>
  <c r="G79" i="1"/>
  <c r="J79" i="1"/>
  <c r="F79" i="1" s="1"/>
  <c r="G73" i="1" l="1"/>
  <c r="J73" i="1"/>
  <c r="G65" i="1"/>
  <c r="J65" i="1"/>
  <c r="F65" i="1" s="1"/>
  <c r="F73" i="1" l="1"/>
  <c r="J82" i="1"/>
  <c r="F82" i="1" s="1"/>
  <c r="G82" i="1"/>
  <c r="J81" i="1"/>
  <c r="F81" i="1" s="1"/>
  <c r="G81" i="1"/>
  <c r="J78" i="1"/>
  <c r="F78" i="1" s="1"/>
  <c r="G78" i="1"/>
  <c r="J89" i="1"/>
  <c r="F89" i="1" s="1"/>
  <c r="G89" i="1"/>
  <c r="J88" i="1"/>
  <c r="F88" i="1" s="1"/>
  <c r="G88" i="1"/>
  <c r="J80" i="1"/>
  <c r="F80" i="1" s="1"/>
  <c r="G80" i="1"/>
  <c r="J92" i="1"/>
  <c r="J102" i="1" s="1"/>
  <c r="G92" i="1"/>
  <c r="G102" i="1" s="1"/>
  <c r="J74" i="1"/>
  <c r="G74" i="1"/>
  <c r="F92" i="1" l="1"/>
  <c r="F102" i="1" s="1"/>
  <c r="F74" i="1"/>
  <c r="J20" i="1" l="1"/>
  <c r="H25" i="1" l="1"/>
  <c r="H9" i="1" s="1"/>
  <c r="I25" i="1"/>
  <c r="I9" i="1" s="1"/>
  <c r="K25" i="1"/>
  <c r="K9" i="1" s="1"/>
  <c r="L25" i="1"/>
  <c r="L9" i="1" s="1"/>
  <c r="M25" i="1"/>
  <c r="E25" i="1"/>
  <c r="E9" i="1" s="1"/>
  <c r="J24" i="1" l="1"/>
  <c r="F24" i="1" s="1"/>
  <c r="G24" i="1"/>
  <c r="J23" i="1" l="1"/>
  <c r="G23" i="1"/>
  <c r="F23" i="1" l="1"/>
  <c r="J29" i="1"/>
  <c r="F29" i="1" s="1"/>
  <c r="G29" i="1"/>
  <c r="J27" i="1"/>
  <c r="F27" i="1" s="1"/>
  <c r="J28" i="1"/>
  <c r="F28" i="1" s="1"/>
  <c r="G27" i="1"/>
  <c r="G28" i="1"/>
  <c r="J22" i="1" l="1"/>
  <c r="F22" i="1" s="1"/>
  <c r="G22" i="1"/>
  <c r="J10" i="1" l="1"/>
  <c r="J12" i="1"/>
  <c r="J13" i="1"/>
  <c r="J14" i="1"/>
  <c r="J15" i="1"/>
  <c r="J16" i="1"/>
  <c r="J17" i="1"/>
  <c r="J18" i="1"/>
  <c r="J19" i="1"/>
  <c r="J21" i="1"/>
  <c r="J11" i="1"/>
  <c r="J25" i="1" l="1"/>
  <c r="F11" i="1"/>
  <c r="F12" i="1"/>
  <c r="F14" i="1"/>
  <c r="F15" i="1"/>
  <c r="F16" i="1"/>
  <c r="F18" i="1"/>
  <c r="F19" i="1"/>
  <c r="F20" i="1"/>
  <c r="F21" i="1"/>
  <c r="F13" i="1"/>
  <c r="F17" i="1"/>
  <c r="G11" i="1"/>
  <c r="G12" i="1"/>
  <c r="G13" i="1"/>
  <c r="G14" i="1"/>
  <c r="G15" i="1"/>
  <c r="G16" i="1"/>
  <c r="G17" i="1"/>
  <c r="G18" i="1"/>
  <c r="G19" i="1"/>
  <c r="M49" i="1" l="1"/>
  <c r="M61" i="1"/>
  <c r="M60" i="1"/>
  <c r="M72" i="1"/>
  <c r="M77" i="1"/>
  <c r="M83" i="1" s="1"/>
  <c r="M53" i="1"/>
  <c r="M85" i="1"/>
  <c r="M91" i="1" s="1"/>
  <c r="M26" i="1"/>
  <c r="M42" i="1" s="1"/>
  <c r="M59" i="1" l="1"/>
  <c r="M9" i="1" s="1"/>
  <c r="J26" i="1"/>
  <c r="J42" i="1" s="1"/>
  <c r="G26" i="1"/>
  <c r="G42" i="1" s="1"/>
  <c r="F26" i="1" l="1"/>
  <c r="F42" i="1" s="1"/>
  <c r="J85" i="1"/>
  <c r="G85" i="1"/>
  <c r="G91" i="1" s="1"/>
  <c r="F85" i="1" l="1"/>
  <c r="F91" i="1" s="1"/>
  <c r="J91" i="1"/>
  <c r="G20" i="1"/>
  <c r="F10" i="1" l="1"/>
  <c r="F25" i="1" s="1"/>
  <c r="G10" i="1"/>
  <c r="J53" i="1" l="1"/>
  <c r="G53" i="1"/>
  <c r="J77" i="1"/>
  <c r="J83" i="1" s="1"/>
  <c r="G77" i="1"/>
  <c r="G83" i="1" s="1"/>
  <c r="F53" i="1" l="1"/>
  <c r="F77" i="1"/>
  <c r="F83" i="1" s="1"/>
  <c r="J63" i="1" l="1"/>
  <c r="G63" i="1"/>
  <c r="J72" i="1"/>
  <c r="F72" i="1" l="1"/>
  <c r="F63" i="1"/>
  <c r="G51" i="1" l="1"/>
  <c r="G60" i="1"/>
  <c r="G62" i="1"/>
  <c r="J51" i="1" l="1"/>
  <c r="J60" i="1"/>
  <c r="J62" i="1"/>
  <c r="F51" i="1" l="1"/>
  <c r="F62" i="1"/>
  <c r="F60" i="1"/>
  <c r="G43" i="1" l="1"/>
  <c r="G21" i="1"/>
  <c r="G25" i="1" s="1"/>
  <c r="G45" i="1"/>
  <c r="G44" i="1"/>
  <c r="G46" i="1"/>
  <c r="G47" i="1"/>
  <c r="G49" i="1"/>
  <c r="G61" i="1"/>
  <c r="G48" i="1"/>
  <c r="G50" i="1"/>
  <c r="J43" i="1"/>
  <c r="J45" i="1"/>
  <c r="J44" i="1"/>
  <c r="J46" i="1"/>
  <c r="J47" i="1"/>
  <c r="J49" i="1"/>
  <c r="J61" i="1"/>
  <c r="J48" i="1"/>
  <c r="J50" i="1"/>
  <c r="J59" i="1" l="1"/>
  <c r="J9" i="1" s="1"/>
  <c r="G59" i="1"/>
  <c r="G9" i="1" s="1"/>
  <c r="F50" i="1"/>
  <c r="F48" i="1"/>
  <c r="F61" i="1"/>
  <c r="F49" i="1"/>
  <c r="F47" i="1"/>
  <c r="F46" i="1"/>
  <c r="F44" i="1"/>
  <c r="F45" i="1"/>
  <c r="F43" i="1"/>
  <c r="F59" i="1" l="1"/>
  <c r="F9" i="1" s="1"/>
</calcChain>
</file>

<file path=xl/sharedStrings.xml><?xml version="1.0" encoding="utf-8"?>
<sst xmlns="http://schemas.openxmlformats.org/spreadsheetml/2006/main" count="421" uniqueCount="170">
  <si>
    <t>№ п/п</t>
  </si>
  <si>
    <t>Адрес
МКД</t>
  </si>
  <si>
    <t>Количество расселяемых жилых
помещений</t>
  </si>
  <si>
    <t>Расселяемая площадь жилых
помещений</t>
  </si>
  <si>
    <t>Всего</t>
  </si>
  <si>
    <t>в том числе</t>
  </si>
  <si>
    <t>частная
собственность</t>
  </si>
  <si>
    <t>муниципальная
собственность</t>
  </si>
  <si>
    <t>кв.м</t>
  </si>
  <si>
    <t>ед.</t>
  </si>
  <si>
    <t>Перечень аварийных многоквартирных домов, признанных аварийными после 1 января 2017 года</t>
  </si>
  <si>
    <t>г. Первоуральск, ул. Свердлова, д. 3</t>
  </si>
  <si>
    <t>г. Первоуральск, п. Вересовка, ул. Вересовка, д. 28/2</t>
  </si>
  <si>
    <t>г. Первоуральск, п. Вересовка, ул. Вересовка, д. 28/3</t>
  </si>
  <si>
    <t>г. Первоуральск, ул. Энгельса, д. 12</t>
  </si>
  <si>
    <t>г. Первоуральск, п. Билимбай, пл. Свободы, д. 19</t>
  </si>
  <si>
    <t>г. Первоуральск, ул. Калинина, д. 1</t>
  </si>
  <si>
    <t>г. Первоуральск, п. Кузино, ул. Луначарского, д. 38</t>
  </si>
  <si>
    <t>г. Первоуральск, пер. Новоселов, д. 4</t>
  </si>
  <si>
    <t>г. Первоуральск, п. Билимбай, ул. Лермонтова, д. 1</t>
  </si>
  <si>
    <t>г. Первоуральск, ул. Сакко и Ванцетти, д. 1</t>
  </si>
  <si>
    <t>г. Первоуральск, ул. Трактовая, д. 10</t>
  </si>
  <si>
    <t>г. Первоуральск, ул. Энгельса, д. 18</t>
  </si>
  <si>
    <t>г. Первоуральск, п. Перескачка, ул. Кирова, д. 8</t>
  </si>
  <si>
    <t>г. Первоуральск, п. Билимбай, ул. Сакко и Ванцетти, д. 10</t>
  </si>
  <si>
    <t>г. Первоуральск, ул. Комсомольская, д. 1</t>
  </si>
  <si>
    <t>г. Первоуральск, п. Вересовка, ул. Заводская, д. 2</t>
  </si>
  <si>
    <t>год ввода дома в эксплуатацию</t>
  </si>
  <si>
    <t>дата признания МКД аварийным</t>
  </si>
  <si>
    <t>1961</t>
  </si>
  <si>
    <t>1949</t>
  </si>
  <si>
    <t>1952</t>
  </si>
  <si>
    <t>1950</t>
  </si>
  <si>
    <t>1957</t>
  </si>
  <si>
    <t>1948</t>
  </si>
  <si>
    <t>1967</t>
  </si>
  <si>
    <t>1986</t>
  </si>
  <si>
    <t>1958</t>
  </si>
  <si>
    <t>1907</t>
  </si>
  <si>
    <t>1954</t>
  </si>
  <si>
    <t>г. Первоуральск, п. Билимбай, ул. Олега Кошевого, д. 20</t>
  </si>
  <si>
    <t>г. Первоуральск, п. Кузино, ул. Вайнера, д. 15</t>
  </si>
  <si>
    <t>г. Первоуральск, п. Билимбай, ул. Красноармейская, д. 50</t>
  </si>
  <si>
    <t>г. Первоуральск, п. Кузино, ул. Путейская, д. 2</t>
  </si>
  <si>
    <t>г. Первоуральск, п. Прогресс, ул. Зеленая, д. 2</t>
  </si>
  <si>
    <t>г. Первоуральск, п. Коуровка, ул. Железнодорожников,д. 4</t>
  </si>
  <si>
    <t>г. Первоуральск, ул. Свердлова, д. 2</t>
  </si>
  <si>
    <t>площадь, кв.м</t>
  </si>
  <si>
    <t>количество человек</t>
  </si>
  <si>
    <t>Сведения об аварийном жилищном фонде, подлежащем расселению до 31 декабря  2027 года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</si>
  <si>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</si>
  <si>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</si>
  <si>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</si>
  <si>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>кадастровый номер земельного участка</t>
  </si>
  <si>
    <t>характиристика земельного участка (сформирован под одним домом, не сформирован)</t>
  </si>
  <si>
    <t>х</t>
  </si>
  <si>
    <t xml:space="preserve">х </t>
  </si>
  <si>
    <t>планируемая дата окончания переселения</t>
  </si>
  <si>
    <t>дата</t>
  </si>
  <si>
    <t>66:58:0120013:513</t>
  </si>
  <si>
    <t>66:58:0111013:5109</t>
  </si>
  <si>
    <t>66:58:0111013:3854</t>
  </si>
  <si>
    <t>66:58:1301005:1220</t>
  </si>
  <si>
    <t>не сформирован</t>
  </si>
  <si>
    <t>сформирован под одним домом</t>
  </si>
  <si>
    <t>66:58:1501001:521</t>
  </si>
  <si>
    <t>66:58:15001001:10</t>
  </si>
  <si>
    <t>66:58:0701008:180</t>
  </si>
  <si>
    <t>66:58:1301005:1231</t>
  </si>
  <si>
    <t>66:58:0116002:376</t>
  </si>
  <si>
    <t>66:58:0120001:1196</t>
  </si>
  <si>
    <t>66:58:0112001:13</t>
  </si>
  <si>
    <t>г. Первоуральск, ст. Подволошная, д. 12</t>
  </si>
  <si>
    <t>66:58:0112002:297</t>
  </si>
  <si>
    <t>66:58:1501001:847</t>
  </si>
  <si>
    <t>6:58:0116002:118</t>
  </si>
  <si>
    <t>66:58:1301009:1977</t>
  </si>
  <si>
    <t>предоставленная площадь жилых помещений</t>
  </si>
  <si>
    <t>г. Первоуральск, п. Кузино, ул. Вайнера, д. 13</t>
  </si>
  <si>
    <t>1936</t>
  </si>
  <si>
    <t>Всего по этапу 2021 года</t>
  </si>
  <si>
    <t>Всего по этапу 2022 года</t>
  </si>
  <si>
    <t>Всего по этапу 2023 года</t>
  </si>
  <si>
    <t>Всего по этапу 2024 года</t>
  </si>
  <si>
    <t>Всего по этапу 2025 года</t>
  </si>
  <si>
    <t>Всего по этапу 2026 года</t>
  </si>
  <si>
    <t>Всего по этапу 2027 года</t>
  </si>
  <si>
    <t>г. Первоуральск, ул. Ватутина, д. 18</t>
  </si>
  <si>
    <t>г. Первоуральск, п. Кузино, ул. Вайнера, д. 17</t>
  </si>
  <si>
    <t>г. Первоуральск, ул. Медиков, д. 7а</t>
  </si>
  <si>
    <t>66:58:0113001:74</t>
  </si>
  <si>
    <t>г. Первоуральск, п. Билимбай, ул. Орджоникидзе, д. 2</t>
  </si>
  <si>
    <t>66:58:1301005:1224</t>
  </si>
  <si>
    <t>г. Первоуральск, п. Билимбай, ул. Сакко и Ванцетти, д. 12</t>
  </si>
  <si>
    <t>66:58:1301005:1230</t>
  </si>
  <si>
    <t xml:space="preserve">г. Первоуральск, п. Кузино. ул. Пролетарская, д. 8, </t>
  </si>
  <si>
    <t xml:space="preserve"> г. Первоуральск, п. Кузино, ул. Вайнера, д. 13,</t>
  </si>
  <si>
    <t>66:58:0111013:3857</t>
  </si>
  <si>
    <t>г. Первоуральск, п. Билимбай, ул. Железнодорожная, д. 2</t>
  </si>
  <si>
    <t>66:58:0111013:3852</t>
  </si>
  <si>
    <t>66:58:1301005:1229</t>
  </si>
  <si>
    <t>г. Первоуральск, п. Билимбай, ул. Сакко и Ванцетти, д. 14</t>
  </si>
  <si>
    <t>г. Первоуральск, п. Кузино, ул. Вайнера, д. 9</t>
  </si>
  <si>
    <t>Всего по этапу  2028 года</t>
  </si>
  <si>
    <t>г. Первоуральск,                            ул. Свердлова, д. 17а</t>
  </si>
  <si>
    <t>1916</t>
  </si>
  <si>
    <t>1935</t>
  </si>
  <si>
    <t>г. Первоуральск, ул. Циолковского, д. 29</t>
  </si>
  <si>
    <t>г. Первоуральск, п. Прогресс, ул. Розы Люксесмбург, д. 36</t>
  </si>
  <si>
    <t>1962</t>
  </si>
  <si>
    <t>66:58:0112003:44</t>
  </si>
  <si>
    <t>Всего по этапу  2029 года</t>
  </si>
  <si>
    <t>г. Первоуральск, ул. Медиков, д. 11</t>
  </si>
  <si>
    <t>г. Первоуральск, п. Кузино,  ул. Вишнякова, д. 15</t>
  </si>
  <si>
    <t>г. Первоуральск, п. Кузино,  ул. Демьяна Бедного, д. 7а</t>
  </si>
  <si>
    <t>г. Первоуральск, п. Кузино,  ул. Машинистов, д.  57</t>
  </si>
  <si>
    <t>г. Первоуральск, п. Кузино,  ул. Машинистов, д.  43</t>
  </si>
  <si>
    <t xml:space="preserve"> г. Первоуральск, п. Кузино, ул. Вайнера, д. 8</t>
  </si>
  <si>
    <t xml:space="preserve"> г. Первоуральск, п. Кузино, ул. Вайнера, д. 13</t>
  </si>
  <si>
    <t>г. Первоуральск, п. Кузино,  ул. Демьяна Бедного, д. 10</t>
  </si>
  <si>
    <t>г. Первоуральск, п. Кузино,  ул. Машинистов, д.  55</t>
  </si>
  <si>
    <t>г. Первоуральск, п. Кузино,  ул. Машинистов, д.  57А</t>
  </si>
  <si>
    <t>г. Первоуральск, ул. Медиков, д. 7б</t>
  </si>
  <si>
    <t>г. Первоуральск, ст. Подволошная, д. 10</t>
  </si>
  <si>
    <t>г. Первоуральск, п. Прогресс, ул. Зеленая, д. 7</t>
  </si>
  <si>
    <t>г. Первоуральск, п. Прогресс, ул. Розы Люксембург, д. 36</t>
  </si>
  <si>
    <t>г. Первоуральск, п. Билимбай, ул. Металлистов, д. 38</t>
  </si>
  <si>
    <t>г. Первоуральск, ул. Ильича,         д. 21</t>
  </si>
  <si>
    <t>г. Первоуральск, ст. Подволошная, д. 3</t>
  </si>
  <si>
    <t>г. Первоуральск, ст. Подволошная, д. 5</t>
  </si>
  <si>
    <t>г. Первоуральск, ст. Подволошная, д. 5а</t>
  </si>
  <si>
    <t>66:58:0112002:298</t>
  </si>
  <si>
    <t>г. Первоуральск,                                 ул. Свердлова, д. 4</t>
  </si>
  <si>
    <t>г. Первоуральск, п. Кузино,                   ул. Вайнера, д. 17</t>
  </si>
  <si>
    <t>66:58:0701006:1229</t>
  </si>
  <si>
    <t>66:58:1901001:250</t>
  </si>
  <si>
    <t>66:58:0120011:870</t>
  </si>
  <si>
    <t>66:58:1301009:1998</t>
  </si>
  <si>
    <t>66:58:0701006:1239</t>
  </si>
  <si>
    <t>66:58:0701009:251</t>
  </si>
  <si>
    <t>66:58:0112002:299</t>
  </si>
  <si>
    <t>66:58:0701006:195</t>
  </si>
  <si>
    <t>66:58:0113001:63</t>
  </si>
  <si>
    <t>66:58:0112002:305</t>
  </si>
  <si>
    <t>66:58:0112002:300</t>
  </si>
  <si>
    <t>66:58:0111005:51</t>
  </si>
  <si>
    <t>66:58:1301004</t>
  </si>
  <si>
    <t>66:58:0116002</t>
  </si>
  <si>
    <t>66:58:0113001:75</t>
  </si>
  <si>
    <t>66:58:0120003:142</t>
  </si>
  <si>
    <t>г. Первоуральск,                                   ул. Цветочная, д. 1</t>
  </si>
  <si>
    <t>66:58:0113001:69</t>
  </si>
  <si>
    <t>66:58:0112001</t>
  </si>
  <si>
    <t>66:58:0701008:188</t>
  </si>
  <si>
    <t>66:58:0701008</t>
  </si>
  <si>
    <t>66:58:0701006</t>
  </si>
  <si>
    <t>66:58:0701005</t>
  </si>
  <si>
    <t>66:58:1301006:346</t>
  </si>
  <si>
    <t>66:58:0120013:516</t>
  </si>
  <si>
    <t>66:58:0000000:78</t>
  </si>
  <si>
    <t xml:space="preserve">
1584,00</t>
  </si>
  <si>
    <t>г. Первоуральск, ул. Гагарина, д. 32а</t>
  </si>
  <si>
    <t>г. Первоуральск, п. Билимбай, ул. Железнодорожная, д. 5</t>
  </si>
  <si>
    <t>66:58:0113011:3</t>
  </si>
  <si>
    <t xml:space="preserve">г. Первоуральск, ул. Ватутина, д. 18 (подвал № 1-8 (83,6), подвал № б/н (106,9), подвал № б/н (171,4), нежилое пом-ие № 1 (151,6) </t>
  </si>
  <si>
    <t>г. Первоуральск, ул. Ватутина, д. 18 (комнаты № 2, 6,8,11,15,20,21,22,23,24,27,28,30,31,32,33,38,40,41,42,43,44,45,46,48,49,52,53,57,58,60,61,64,65,66,68,71,73,74,75,76,77,78,79,80,84,85,86,87,88,89,90,91,92,94,96, 97,98,99,100,101,102,103, 106,107,110,111,112,113,114,115,116,117,118,120,121,123,124,125,126,127,131,133,136,138, 139,142,143,147,148,149,150,151,152,153,154,155,156,157,158,159,164,164а,165,166,167,168,169,171,173,175,176)</t>
  </si>
  <si>
    <t>г. Первоуральск, ул. Ватутина, д. 18 (комнаты № 1,4,7,34,36,37,47,51,53,54,55,56,59,62,63,67,82,104,105,108,128,129,130,134,135,137,144,145,160,161,170,172,174)</t>
  </si>
  <si>
    <t>Всего по муниципальному округу Первоуральск по программе переселения в 2020 - 2029 годах:</t>
  </si>
  <si>
    <t>г. Первоуральск,                           ст. Подволошная, д.  9</t>
  </si>
  <si>
    <t>Приложение 4                                                                                             к постановлению Администрации              муниципального округа Первоуральск                               от _____________ № 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</si>
</sst>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 ###\ ###\ ##0"/>
    <numFmt numFmtId="165" formatCode="#,##0.00\ _₽"/>
    <numFmt numFmtId="166" formatCode="#,##0.0\ _₽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9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9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9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173">
    <xf numFmtId="0" fontId="0" fillId="0" borderId="0" xfId="0"/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165" fontId="5" fillId="2" borderId="0" xfId="0" applyNumberFormat="1" applyFont="1" applyFill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0" xfId="0" applyNumberFormat="1" applyFont="1" applyFill="1" applyAlignment="1">
      <alignment horizontal="center"/>
    </xf>
    <xf numFmtId="49" fontId="4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9" fillId="2" borderId="1" xfId="0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/>
    </xf>
    <xf numFmtId="14" fontId="4" fillId="2" borderId="1" xfId="1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4" fontId="5" fillId="2" borderId="0" xfId="0" applyNumberFormat="1" applyFont="1" applyFill="1"/>
    <xf numFmtId="0" fontId="4" fillId="2" borderId="1" xfId="1" applyFont="1" applyFill="1" applyBorder="1" applyAlignment="1">
      <alignment horizontal="center" vertical="center"/>
    </xf>
    <xf numFmtId="165" fontId="13" fillId="2" borderId="0" xfId="0" applyNumberFormat="1" applyFont="1" applyFill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vertical="center"/>
    </xf>
    <xf numFmtId="0" fontId="10" fillId="2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9" fillId="2" borderId="0" xfId="0" applyNumberFormat="1" applyFont="1" applyFill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/>
    </xf>
    <xf numFmtId="14" fontId="9" fillId="2" borderId="15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2" borderId="4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164" fontId="12" fillId="3" borderId="1" xfId="1" applyNumberFormat="1" applyFont="1" applyFill="1" applyBorder="1" applyAlignment="1">
      <alignment horizontal="center" vertical="center"/>
    </xf>
    <xf numFmtId="165" fontId="12" fillId="3" borderId="1" xfId="1" applyNumberFormat="1" applyFont="1" applyFill="1" applyBorder="1" applyAlignment="1">
      <alignment horizontal="center" vertical="center"/>
    </xf>
    <xf numFmtId="165" fontId="12" fillId="3" borderId="1" xfId="1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/>
    </xf>
    <xf numFmtId="165" fontId="14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/>
    </xf>
    <xf numFmtId="1" fontId="4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6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164" fontId="9" fillId="2" borderId="0" xfId="0" applyNumberFormat="1" applyFont="1" applyFill="1" applyAlignment="1">
      <alignment horizontal="center" vertical="center"/>
    </xf>
    <xf numFmtId="165" fontId="9" fillId="2" borderId="0" xfId="0" applyNumberFormat="1" applyFont="1" applyFill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165" fontId="4" fillId="2" borderId="1" xfId="3" applyNumberFormat="1" applyFont="1" applyFill="1" applyBorder="1" applyAlignment="1">
      <alignment horizontal="center" vertical="center"/>
    </xf>
    <xf numFmtId="164" fontId="4" fillId="2" borderId="1" xfId="3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/>
    </xf>
    <xf numFmtId="165" fontId="4" fillId="2" borderId="4" xfId="1" applyNumberFormat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4" fontId="4" fillId="2" borderId="2" xfId="1" applyNumberFormat="1" applyFont="1" applyFill="1" applyBorder="1" applyAlignment="1">
      <alignment horizontal="center" vertical="center"/>
    </xf>
    <xf numFmtId="14" fontId="4" fillId="2" borderId="4" xfId="1" applyNumberFormat="1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horizontal="center" vertical="center"/>
    </xf>
    <xf numFmtId="0" fontId="12" fillId="3" borderId="6" xfId="1" applyFont="1" applyFill="1" applyBorder="1" applyAlignment="1">
      <alignment horizontal="center" vertical="center"/>
    </xf>
    <xf numFmtId="0" fontId="12" fillId="3" borderId="15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49" fontId="4" fillId="2" borderId="4" xfId="1" applyNumberFormat="1" applyFont="1" applyFill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left" vertical="center" wrapText="1"/>
    </xf>
    <xf numFmtId="165" fontId="3" fillId="2" borderId="7" xfId="0" applyNumberFormat="1" applyFont="1" applyFill="1" applyBorder="1" applyAlignment="1">
      <alignment horizontal="center" vertical="center" wrapText="1"/>
    </xf>
    <xf numFmtId="165" fontId="3" fillId="2" borderId="13" xfId="0" applyNumberFormat="1" applyFont="1" applyFill="1" applyBorder="1" applyAlignment="1">
      <alignment horizontal="center" vertical="center" wrapText="1"/>
    </xf>
    <xf numFmtId="165" fontId="3" fillId="2" borderId="8" xfId="0" applyNumberFormat="1" applyFont="1" applyFill="1" applyBorder="1" applyAlignment="1">
      <alignment horizontal="center" vertical="center" wrapText="1"/>
    </xf>
    <xf numFmtId="165" fontId="3" fillId="2" borderId="9" xfId="0" applyNumberFormat="1" applyFont="1" applyFill="1" applyBorder="1" applyAlignment="1">
      <alignment horizontal="center" vertical="center" wrapText="1"/>
    </xf>
    <xf numFmtId="165" fontId="3" fillId="2" borderId="14" xfId="0" applyNumberFormat="1" applyFont="1" applyFill="1" applyBorder="1" applyAlignment="1">
      <alignment horizontal="center" vertical="center" wrapText="1"/>
    </xf>
    <xf numFmtId="165" fontId="3" fillId="2" borderId="10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3" xfId="1" applyNumberFormat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0" fontId="8" fillId="2" borderId="0" xfId="1" applyFont="1" applyFill="1" applyAlignment="1"/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textRotation="2" wrapText="1"/>
    </xf>
    <xf numFmtId="0" fontId="4" fillId="2" borderId="3" xfId="1" applyFont="1" applyFill="1" applyBorder="1" applyAlignment="1">
      <alignment horizontal="center" vertical="center" textRotation="2" wrapText="1"/>
    </xf>
    <xf numFmtId="0" fontId="4" fillId="2" borderId="4" xfId="1" applyFont="1" applyFill="1" applyBorder="1" applyAlignment="1">
      <alignment horizontal="center" vertical="center" textRotation="2" wrapText="1"/>
    </xf>
    <xf numFmtId="0" fontId="12" fillId="3" borderId="5" xfId="1" applyFont="1" applyFill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" vertical="center" wrapText="1"/>
    </xf>
    <xf numFmtId="0" fontId="12" fillId="3" borderId="15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8"/>
  <sheetViews>
    <sheetView tabSelected="1" view="pageLayout" zoomScale="90" zoomScaleNormal="75" zoomScalePageLayoutView="90" workbookViewId="0">
      <selection activeCell="P4" sqref="P4:R5"/>
    </sheetView>
  </sheetViews>
  <sheetFormatPr defaultRowHeight="12" x14ac:dyDescent="0.2"/>
  <cols>
    <col min="1" max="1" width="4.42578125" style="1" customWidth="1"/>
    <col min="2" max="2" width="33.140625" style="2" customWidth="1"/>
    <col min="3" max="3" width="12.42578125" style="3" customWidth="1"/>
    <col min="4" max="4" width="15.7109375" style="3" customWidth="1"/>
    <col min="5" max="5" width="11.28515625" style="3" customWidth="1"/>
    <col min="6" max="6" width="25" style="6" customWidth="1"/>
    <col min="7" max="7" width="11.7109375" style="3" customWidth="1"/>
    <col min="8" max="8" width="10.28515625" style="3" customWidth="1"/>
    <col min="9" max="9" width="10" style="3" customWidth="1"/>
    <col min="10" max="10" width="13.5703125" style="6" customWidth="1"/>
    <col min="11" max="11" width="13.140625" style="6" customWidth="1"/>
    <col min="12" max="12" width="12.42578125" style="6" customWidth="1"/>
    <col min="13" max="13" width="14.85546875" style="6" customWidth="1"/>
    <col min="14" max="14" width="12.42578125" style="3" customWidth="1"/>
    <col min="15" max="15" width="13.7109375" style="3" customWidth="1"/>
    <col min="16" max="16" width="14.5703125" style="3" customWidth="1"/>
    <col min="17" max="17" width="19.28515625" style="3" customWidth="1"/>
    <col min="18" max="18" width="16.42578125" style="26" customWidth="1"/>
    <col min="19" max="19" width="11" style="1" bestFit="1" customWidth="1"/>
    <col min="20" max="16384" width="9.140625" style="1"/>
  </cols>
  <sheetData>
    <row r="1" spans="1:19" ht="93.75" customHeight="1" x14ac:dyDescent="0.2">
      <c r="E1" s="92"/>
      <c r="F1" s="38"/>
      <c r="G1" s="38"/>
      <c r="H1" s="91"/>
      <c r="I1" s="91"/>
      <c r="J1" s="38"/>
      <c r="K1" s="93"/>
      <c r="L1" s="93"/>
      <c r="M1" s="93"/>
      <c r="N1" s="5"/>
      <c r="P1" s="140" t="s">
        <v>169</v>
      </c>
      <c r="Q1" s="140"/>
      <c r="R1" s="140"/>
    </row>
    <row r="3" spans="1:19" ht="18" x14ac:dyDescent="0.25">
      <c r="A3" s="157" t="s">
        <v>10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</row>
    <row r="4" spans="1:19" ht="43.5" customHeight="1" x14ac:dyDescent="0.2">
      <c r="A4" s="166" t="s">
        <v>0</v>
      </c>
      <c r="B4" s="150" t="s">
        <v>1</v>
      </c>
      <c r="C4" s="150" t="s">
        <v>27</v>
      </c>
      <c r="D4" s="147" t="s">
        <v>28</v>
      </c>
      <c r="E4" s="159" t="s">
        <v>49</v>
      </c>
      <c r="F4" s="160"/>
      <c r="G4" s="150" t="s">
        <v>2</v>
      </c>
      <c r="H4" s="155"/>
      <c r="I4" s="155"/>
      <c r="J4" s="165" t="s">
        <v>3</v>
      </c>
      <c r="K4" s="154"/>
      <c r="L4" s="154"/>
      <c r="M4" s="123" t="s">
        <v>77</v>
      </c>
      <c r="N4" s="147" t="s">
        <v>57</v>
      </c>
      <c r="O4" s="151" t="s">
        <v>50</v>
      </c>
      <c r="P4" s="141" t="s">
        <v>51</v>
      </c>
      <c r="Q4" s="142"/>
      <c r="R4" s="143"/>
    </row>
    <row r="5" spans="1:19" ht="15" customHeight="1" x14ac:dyDescent="0.2">
      <c r="A5" s="167"/>
      <c r="B5" s="150"/>
      <c r="C5" s="150"/>
      <c r="D5" s="148"/>
      <c r="E5" s="161"/>
      <c r="F5" s="162"/>
      <c r="G5" s="155" t="s">
        <v>4</v>
      </c>
      <c r="H5" s="155" t="s">
        <v>5</v>
      </c>
      <c r="I5" s="155"/>
      <c r="J5" s="154" t="s">
        <v>4</v>
      </c>
      <c r="K5" s="154" t="s">
        <v>5</v>
      </c>
      <c r="L5" s="154"/>
      <c r="M5" s="156"/>
      <c r="N5" s="148"/>
      <c r="O5" s="152"/>
      <c r="P5" s="144"/>
      <c r="Q5" s="145"/>
      <c r="R5" s="146"/>
    </row>
    <row r="6" spans="1:19" ht="101.25" customHeight="1" x14ac:dyDescent="0.2">
      <c r="A6" s="167"/>
      <c r="B6" s="150"/>
      <c r="C6" s="150"/>
      <c r="D6" s="148"/>
      <c r="E6" s="163"/>
      <c r="F6" s="164"/>
      <c r="G6" s="155"/>
      <c r="H6" s="21" t="s">
        <v>6</v>
      </c>
      <c r="I6" s="21" t="s">
        <v>7</v>
      </c>
      <c r="J6" s="154"/>
      <c r="K6" s="23" t="s">
        <v>6</v>
      </c>
      <c r="L6" s="23" t="s">
        <v>7</v>
      </c>
      <c r="M6" s="124"/>
      <c r="N6" s="149"/>
      <c r="O6" s="153"/>
      <c r="P6" s="24" t="s">
        <v>52</v>
      </c>
      <c r="Q6" s="24" t="s">
        <v>53</v>
      </c>
      <c r="R6" s="24" t="s">
        <v>54</v>
      </c>
    </row>
    <row r="7" spans="1:19" ht="41.25" customHeight="1" x14ac:dyDescent="0.2">
      <c r="A7" s="168"/>
      <c r="B7" s="150"/>
      <c r="C7" s="150"/>
      <c r="D7" s="149"/>
      <c r="E7" s="21" t="s">
        <v>48</v>
      </c>
      <c r="F7" s="23" t="s">
        <v>47</v>
      </c>
      <c r="G7" s="7" t="s">
        <v>9</v>
      </c>
      <c r="H7" s="7" t="s">
        <v>9</v>
      </c>
      <c r="I7" s="7" t="s">
        <v>9</v>
      </c>
      <c r="J7" s="20" t="s">
        <v>8</v>
      </c>
      <c r="K7" s="20" t="s">
        <v>8</v>
      </c>
      <c r="L7" s="20" t="s">
        <v>8</v>
      </c>
      <c r="M7" s="20" t="s">
        <v>8</v>
      </c>
      <c r="N7" s="22" t="s">
        <v>58</v>
      </c>
      <c r="O7" s="7" t="s">
        <v>8</v>
      </c>
      <c r="P7" s="7" t="s">
        <v>8</v>
      </c>
      <c r="Q7" s="22" t="s">
        <v>55</v>
      </c>
      <c r="R7" s="25" t="s">
        <v>56</v>
      </c>
    </row>
    <row r="8" spans="1:19" s="8" customFormat="1" ht="15" x14ac:dyDescent="0.2">
      <c r="A8" s="76">
        <v>1</v>
      </c>
      <c r="B8" s="77">
        <v>2</v>
      </c>
      <c r="C8" s="77">
        <v>3</v>
      </c>
      <c r="D8" s="77">
        <v>4</v>
      </c>
      <c r="E8" s="77">
        <v>5</v>
      </c>
      <c r="F8" s="77">
        <v>6</v>
      </c>
      <c r="G8" s="77">
        <v>7</v>
      </c>
      <c r="H8" s="77">
        <v>8</v>
      </c>
      <c r="I8" s="77">
        <v>9</v>
      </c>
      <c r="J8" s="77">
        <v>10</v>
      </c>
      <c r="K8" s="77">
        <v>11</v>
      </c>
      <c r="L8" s="77">
        <v>12</v>
      </c>
      <c r="M8" s="77">
        <v>13</v>
      </c>
      <c r="N8" s="77">
        <v>14</v>
      </c>
      <c r="O8" s="77">
        <v>15</v>
      </c>
      <c r="P8" s="77">
        <v>16</v>
      </c>
      <c r="Q8" s="77">
        <v>17</v>
      </c>
      <c r="R8" s="78">
        <v>18</v>
      </c>
    </row>
    <row r="9" spans="1:19" s="30" customFormat="1" ht="47.25" customHeight="1" x14ac:dyDescent="0.2">
      <c r="A9" s="169" t="s">
        <v>167</v>
      </c>
      <c r="B9" s="170"/>
      <c r="C9" s="170"/>
      <c r="D9" s="171"/>
      <c r="E9" s="61">
        <f t="shared" ref="E9:M9" si="0">E25+E42+E59+E70+E75+E83+E91+E102+E113</f>
        <v>1760</v>
      </c>
      <c r="F9" s="62">
        <f t="shared" si="0"/>
        <v>22877.96</v>
      </c>
      <c r="G9" s="61">
        <f t="shared" si="0"/>
        <v>681</v>
      </c>
      <c r="H9" s="61">
        <f t="shared" si="0"/>
        <v>537</v>
      </c>
      <c r="I9" s="61">
        <f t="shared" si="0"/>
        <v>144</v>
      </c>
      <c r="J9" s="62">
        <f t="shared" si="0"/>
        <v>22877.96</v>
      </c>
      <c r="K9" s="62">
        <f t="shared" si="0"/>
        <v>17649.199999999997</v>
      </c>
      <c r="L9" s="62">
        <f t="shared" si="0"/>
        <v>5228.76</v>
      </c>
      <c r="M9" s="62">
        <f t="shared" si="0"/>
        <v>7111.5600000000013</v>
      </c>
      <c r="N9" s="62" t="s">
        <v>55</v>
      </c>
      <c r="O9" s="62" t="s">
        <v>55</v>
      </c>
      <c r="P9" s="62" t="s">
        <v>55</v>
      </c>
      <c r="Q9" s="62" t="s">
        <v>55</v>
      </c>
      <c r="R9" s="63" t="s">
        <v>55</v>
      </c>
      <c r="S9" s="29"/>
    </row>
    <row r="10" spans="1:19" ht="30.75" customHeight="1" x14ac:dyDescent="0.2">
      <c r="A10" s="130">
        <v>1</v>
      </c>
      <c r="B10" s="132" t="s">
        <v>11</v>
      </c>
      <c r="C10" s="172">
        <v>1935</v>
      </c>
      <c r="D10" s="125">
        <v>43260</v>
      </c>
      <c r="E10" s="10">
        <v>11</v>
      </c>
      <c r="F10" s="20">
        <f>J10</f>
        <v>114.5</v>
      </c>
      <c r="G10" s="10">
        <f>H10+I10</f>
        <v>3</v>
      </c>
      <c r="H10" s="10">
        <v>3</v>
      </c>
      <c r="I10" s="10">
        <v>0</v>
      </c>
      <c r="J10" s="20">
        <f>K10+L10</f>
        <v>114.5</v>
      </c>
      <c r="K10" s="38">
        <v>0</v>
      </c>
      <c r="L10" s="20">
        <v>114.5</v>
      </c>
      <c r="M10" s="20">
        <v>132.9</v>
      </c>
      <c r="N10" s="125">
        <v>44561</v>
      </c>
      <c r="O10" s="121">
        <v>283.39999999999998</v>
      </c>
      <c r="P10" s="121">
        <v>2327</v>
      </c>
      <c r="Q10" s="121" t="s">
        <v>60</v>
      </c>
      <c r="R10" s="123" t="s">
        <v>64</v>
      </c>
      <c r="S10" s="27"/>
    </row>
    <row r="11" spans="1:19" ht="25.5" customHeight="1" x14ac:dyDescent="0.2">
      <c r="A11" s="131"/>
      <c r="B11" s="133"/>
      <c r="C11" s="172"/>
      <c r="D11" s="126"/>
      <c r="E11" s="10">
        <v>4</v>
      </c>
      <c r="F11" s="20">
        <f t="shared" ref="F11:F24" si="1">J11</f>
        <v>168.9</v>
      </c>
      <c r="G11" s="10">
        <f t="shared" ref="G11:G19" si="2">H11+I11</f>
        <v>3</v>
      </c>
      <c r="H11" s="10">
        <v>0</v>
      </c>
      <c r="I11" s="10">
        <v>3</v>
      </c>
      <c r="J11" s="20">
        <f>K11+L11</f>
        <v>168.9</v>
      </c>
      <c r="K11" s="20">
        <v>168.9</v>
      </c>
      <c r="L11" s="20">
        <v>0</v>
      </c>
      <c r="M11" s="20">
        <v>0</v>
      </c>
      <c r="N11" s="126"/>
      <c r="O11" s="122"/>
      <c r="P11" s="122"/>
      <c r="Q11" s="122"/>
      <c r="R11" s="124"/>
      <c r="S11" s="27"/>
    </row>
    <row r="12" spans="1:19" ht="26.25" customHeight="1" x14ac:dyDescent="0.2">
      <c r="A12" s="130">
        <v>2</v>
      </c>
      <c r="B12" s="132" t="s">
        <v>12</v>
      </c>
      <c r="C12" s="138">
        <v>1986</v>
      </c>
      <c r="D12" s="125">
        <v>43260</v>
      </c>
      <c r="E12" s="10">
        <v>26</v>
      </c>
      <c r="F12" s="20">
        <f t="shared" si="1"/>
        <v>355.4</v>
      </c>
      <c r="G12" s="10">
        <f t="shared" si="2"/>
        <v>8</v>
      </c>
      <c r="H12" s="10">
        <v>8</v>
      </c>
      <c r="I12" s="10">
        <v>0</v>
      </c>
      <c r="J12" s="20">
        <f t="shared" ref="J12:J24" si="3">K12+L12</f>
        <v>355.4</v>
      </c>
      <c r="K12" s="20">
        <v>355.4</v>
      </c>
      <c r="L12" s="20">
        <v>0</v>
      </c>
      <c r="M12" s="20">
        <v>415.5</v>
      </c>
      <c r="N12" s="125">
        <v>44561</v>
      </c>
      <c r="O12" s="121">
        <v>582.20000000000005</v>
      </c>
      <c r="P12" s="121">
        <v>2221</v>
      </c>
      <c r="Q12" s="121" t="s">
        <v>74</v>
      </c>
      <c r="R12" s="123" t="s">
        <v>64</v>
      </c>
    </row>
    <row r="13" spans="1:19" ht="27" customHeight="1" x14ac:dyDescent="0.2">
      <c r="A13" s="131"/>
      <c r="B13" s="133"/>
      <c r="C13" s="139"/>
      <c r="D13" s="126"/>
      <c r="E13" s="10">
        <v>8</v>
      </c>
      <c r="F13" s="20">
        <f t="shared" si="1"/>
        <v>161.9</v>
      </c>
      <c r="G13" s="10">
        <f t="shared" si="2"/>
        <v>4</v>
      </c>
      <c r="H13" s="10">
        <v>0</v>
      </c>
      <c r="I13" s="10">
        <v>4</v>
      </c>
      <c r="J13" s="20">
        <f t="shared" si="3"/>
        <v>161.9</v>
      </c>
      <c r="K13" s="20">
        <v>0</v>
      </c>
      <c r="L13" s="20">
        <v>161.9</v>
      </c>
      <c r="M13" s="20">
        <v>188.8</v>
      </c>
      <c r="N13" s="126"/>
      <c r="O13" s="122"/>
      <c r="P13" s="122"/>
      <c r="Q13" s="122"/>
      <c r="R13" s="124"/>
    </row>
    <row r="14" spans="1:19" ht="36.75" customHeight="1" x14ac:dyDescent="0.2">
      <c r="A14" s="130">
        <v>3</v>
      </c>
      <c r="B14" s="132" t="s">
        <v>13</v>
      </c>
      <c r="C14" s="134" t="s">
        <v>36</v>
      </c>
      <c r="D14" s="125">
        <v>43314</v>
      </c>
      <c r="E14" s="10">
        <v>39</v>
      </c>
      <c r="F14" s="20">
        <f t="shared" si="1"/>
        <v>518.6</v>
      </c>
      <c r="G14" s="10">
        <f t="shared" si="2"/>
        <v>10</v>
      </c>
      <c r="H14" s="10">
        <v>10</v>
      </c>
      <c r="I14" s="10">
        <v>0</v>
      </c>
      <c r="J14" s="20">
        <f t="shared" si="3"/>
        <v>518.6</v>
      </c>
      <c r="K14" s="20">
        <v>518.6</v>
      </c>
      <c r="L14" s="20">
        <v>0</v>
      </c>
      <c r="M14" s="20">
        <v>587.5</v>
      </c>
      <c r="N14" s="125">
        <v>44561</v>
      </c>
      <c r="O14" s="121">
        <v>583.29999999999995</v>
      </c>
      <c r="P14" s="121">
        <v>2393</v>
      </c>
      <c r="Q14" s="121" t="s">
        <v>66</v>
      </c>
      <c r="R14" s="123" t="s">
        <v>64</v>
      </c>
    </row>
    <row r="15" spans="1:19" ht="30" customHeight="1" x14ac:dyDescent="0.2">
      <c r="A15" s="131"/>
      <c r="B15" s="133"/>
      <c r="C15" s="135"/>
      <c r="D15" s="126"/>
      <c r="E15" s="10">
        <v>7</v>
      </c>
      <c r="F15" s="20">
        <f t="shared" si="1"/>
        <v>64.599999999999994</v>
      </c>
      <c r="G15" s="10">
        <f t="shared" si="2"/>
        <v>2</v>
      </c>
      <c r="H15" s="10">
        <v>0</v>
      </c>
      <c r="I15" s="10">
        <v>2</v>
      </c>
      <c r="J15" s="20">
        <f t="shared" si="3"/>
        <v>64.599999999999994</v>
      </c>
      <c r="K15" s="20">
        <v>0</v>
      </c>
      <c r="L15" s="20">
        <v>64.599999999999994</v>
      </c>
      <c r="M15" s="20">
        <v>69.7</v>
      </c>
      <c r="N15" s="126"/>
      <c r="O15" s="122"/>
      <c r="P15" s="122"/>
      <c r="Q15" s="122"/>
      <c r="R15" s="124"/>
    </row>
    <row r="16" spans="1:19" ht="34.5" customHeight="1" x14ac:dyDescent="0.2">
      <c r="A16" s="130">
        <v>4</v>
      </c>
      <c r="B16" s="132" t="s">
        <v>14</v>
      </c>
      <c r="C16" s="134" t="s">
        <v>32</v>
      </c>
      <c r="D16" s="125">
        <v>43145</v>
      </c>
      <c r="E16" s="10">
        <v>50</v>
      </c>
      <c r="F16" s="20">
        <f t="shared" si="1"/>
        <v>417.1</v>
      </c>
      <c r="G16" s="10">
        <f t="shared" si="2"/>
        <v>18</v>
      </c>
      <c r="H16" s="10">
        <v>18</v>
      </c>
      <c r="I16" s="10">
        <v>0</v>
      </c>
      <c r="J16" s="20">
        <f t="shared" si="3"/>
        <v>417.1</v>
      </c>
      <c r="K16" s="20">
        <v>417.1</v>
      </c>
      <c r="L16" s="20">
        <v>0</v>
      </c>
      <c r="M16" s="20">
        <v>0</v>
      </c>
      <c r="N16" s="125">
        <v>44561</v>
      </c>
      <c r="O16" s="136">
        <v>1268</v>
      </c>
      <c r="P16" s="121">
        <v>2339</v>
      </c>
      <c r="Q16" s="121" t="s">
        <v>59</v>
      </c>
      <c r="R16" s="123" t="s">
        <v>64</v>
      </c>
    </row>
    <row r="17" spans="1:18" ht="31.5" customHeight="1" x14ac:dyDescent="0.2">
      <c r="A17" s="131"/>
      <c r="B17" s="133"/>
      <c r="C17" s="135"/>
      <c r="D17" s="126"/>
      <c r="E17" s="10">
        <v>23</v>
      </c>
      <c r="F17" s="20">
        <f t="shared" si="1"/>
        <v>197.1</v>
      </c>
      <c r="G17" s="10">
        <f t="shared" si="2"/>
        <v>7</v>
      </c>
      <c r="H17" s="10">
        <v>0</v>
      </c>
      <c r="I17" s="10">
        <v>7</v>
      </c>
      <c r="J17" s="20">
        <f t="shared" si="3"/>
        <v>197.1</v>
      </c>
      <c r="K17" s="20">
        <v>0</v>
      </c>
      <c r="L17" s="20">
        <v>197.1</v>
      </c>
      <c r="M17" s="20">
        <v>219.6</v>
      </c>
      <c r="N17" s="126"/>
      <c r="O17" s="137"/>
      <c r="P17" s="122"/>
      <c r="Q17" s="122"/>
      <c r="R17" s="124"/>
    </row>
    <row r="18" spans="1:18" ht="31.5" customHeight="1" x14ac:dyDescent="0.2">
      <c r="A18" s="130">
        <v>5</v>
      </c>
      <c r="B18" s="132" t="s">
        <v>17</v>
      </c>
      <c r="C18" s="134" t="s">
        <v>39</v>
      </c>
      <c r="D18" s="125">
        <v>43347</v>
      </c>
      <c r="E18" s="10">
        <v>32</v>
      </c>
      <c r="F18" s="20">
        <f t="shared" si="1"/>
        <v>610.5</v>
      </c>
      <c r="G18" s="10">
        <f t="shared" si="2"/>
        <v>10</v>
      </c>
      <c r="H18" s="10">
        <v>10</v>
      </c>
      <c r="I18" s="10">
        <v>0</v>
      </c>
      <c r="J18" s="20">
        <f t="shared" si="3"/>
        <v>610.5</v>
      </c>
      <c r="K18" s="20">
        <v>610.5</v>
      </c>
      <c r="L18" s="20">
        <v>0</v>
      </c>
      <c r="M18" s="20">
        <v>0</v>
      </c>
      <c r="N18" s="125">
        <v>44561</v>
      </c>
      <c r="O18" s="121">
        <v>889.7</v>
      </c>
      <c r="P18" s="121">
        <v>2142</v>
      </c>
      <c r="Q18" s="121" t="s">
        <v>67</v>
      </c>
      <c r="R18" s="123" t="s">
        <v>64</v>
      </c>
    </row>
    <row r="19" spans="1:18" ht="30.75" customHeight="1" x14ac:dyDescent="0.2">
      <c r="A19" s="131"/>
      <c r="B19" s="133"/>
      <c r="C19" s="135"/>
      <c r="D19" s="126"/>
      <c r="E19" s="10">
        <v>10</v>
      </c>
      <c r="F19" s="20">
        <f t="shared" si="1"/>
        <v>158.69999999999999</v>
      </c>
      <c r="G19" s="10">
        <f t="shared" si="2"/>
        <v>3</v>
      </c>
      <c r="H19" s="10">
        <v>0</v>
      </c>
      <c r="I19" s="10">
        <v>3</v>
      </c>
      <c r="J19" s="20">
        <f t="shared" si="3"/>
        <v>158.69999999999999</v>
      </c>
      <c r="K19" s="20">
        <v>0</v>
      </c>
      <c r="L19" s="20">
        <v>158.69999999999999</v>
      </c>
      <c r="M19" s="20">
        <v>172.5</v>
      </c>
      <c r="N19" s="126"/>
      <c r="O19" s="122"/>
      <c r="P19" s="122"/>
      <c r="Q19" s="122"/>
      <c r="R19" s="124"/>
    </row>
    <row r="20" spans="1:18" ht="48.75" customHeight="1" x14ac:dyDescent="0.2">
      <c r="A20" s="28">
        <v>6</v>
      </c>
      <c r="B20" s="33" t="s">
        <v>40</v>
      </c>
      <c r="C20" s="9" t="s">
        <v>31</v>
      </c>
      <c r="D20" s="18">
        <v>43486</v>
      </c>
      <c r="E20" s="10">
        <v>4</v>
      </c>
      <c r="F20" s="20">
        <f t="shared" si="1"/>
        <v>96.3</v>
      </c>
      <c r="G20" s="10">
        <f t="shared" ref="G20" si="4">H20+I20</f>
        <v>3</v>
      </c>
      <c r="H20" s="10">
        <v>3</v>
      </c>
      <c r="I20" s="10">
        <v>0</v>
      </c>
      <c r="J20" s="20">
        <f t="shared" si="3"/>
        <v>96.3</v>
      </c>
      <c r="K20" s="20">
        <v>96.3</v>
      </c>
      <c r="L20" s="20">
        <v>0</v>
      </c>
      <c r="M20" s="20">
        <v>0</v>
      </c>
      <c r="N20" s="17">
        <v>44561</v>
      </c>
      <c r="O20" s="20">
        <v>547.6</v>
      </c>
      <c r="P20" s="20">
        <v>4556</v>
      </c>
      <c r="Q20" s="20" t="s">
        <v>76</v>
      </c>
      <c r="R20" s="23" t="s">
        <v>64</v>
      </c>
    </row>
    <row r="21" spans="1:18" ht="46.5" customHeight="1" x14ac:dyDescent="0.2">
      <c r="A21" s="28">
        <v>7</v>
      </c>
      <c r="B21" s="33" t="s">
        <v>16</v>
      </c>
      <c r="C21" s="9" t="s">
        <v>38</v>
      </c>
      <c r="D21" s="17">
        <v>43314</v>
      </c>
      <c r="E21" s="10">
        <v>4</v>
      </c>
      <c r="F21" s="20">
        <f t="shared" si="1"/>
        <v>22.5</v>
      </c>
      <c r="G21" s="10">
        <f t="shared" ref="G21:G46" si="5">H21+I21</f>
        <v>1</v>
      </c>
      <c r="H21" s="10">
        <v>0</v>
      </c>
      <c r="I21" s="10">
        <v>1</v>
      </c>
      <c r="J21" s="20">
        <f t="shared" si="3"/>
        <v>22.5</v>
      </c>
      <c r="K21" s="20">
        <v>0</v>
      </c>
      <c r="L21" s="20">
        <v>22.5</v>
      </c>
      <c r="M21" s="20">
        <v>24.9</v>
      </c>
      <c r="N21" s="17">
        <v>44561</v>
      </c>
      <c r="O21" s="20">
        <v>137.30000000000001</v>
      </c>
      <c r="P21" s="39">
        <v>251491</v>
      </c>
      <c r="Q21" s="20" t="s">
        <v>75</v>
      </c>
      <c r="R21" s="23" t="s">
        <v>64</v>
      </c>
    </row>
    <row r="22" spans="1:18" ht="46.5" customHeight="1" x14ac:dyDescent="0.2">
      <c r="A22" s="36">
        <v>8</v>
      </c>
      <c r="B22" s="33" t="s">
        <v>21</v>
      </c>
      <c r="C22" s="9" t="s">
        <v>33</v>
      </c>
      <c r="D22" s="17">
        <v>43602</v>
      </c>
      <c r="E22" s="10">
        <v>2</v>
      </c>
      <c r="F22" s="20">
        <f t="shared" si="1"/>
        <v>26.7</v>
      </c>
      <c r="G22" s="10">
        <f t="shared" si="5"/>
        <v>1</v>
      </c>
      <c r="H22" s="10">
        <v>1</v>
      </c>
      <c r="I22" s="10">
        <v>0</v>
      </c>
      <c r="J22" s="20">
        <f t="shared" si="3"/>
        <v>26.7</v>
      </c>
      <c r="K22" s="20">
        <v>26.7</v>
      </c>
      <c r="L22" s="20">
        <v>0</v>
      </c>
      <c r="M22" s="20">
        <v>0</v>
      </c>
      <c r="N22" s="17">
        <v>44561</v>
      </c>
      <c r="O22" s="103">
        <v>109.6</v>
      </c>
      <c r="P22" s="20">
        <v>1025</v>
      </c>
      <c r="Q22" s="20" t="s">
        <v>71</v>
      </c>
      <c r="R22" s="23" t="s">
        <v>64</v>
      </c>
    </row>
    <row r="23" spans="1:18" ht="46.5" customHeight="1" x14ac:dyDescent="0.2">
      <c r="A23" s="37">
        <v>9</v>
      </c>
      <c r="B23" s="33" t="s">
        <v>19</v>
      </c>
      <c r="C23" s="9" t="s">
        <v>30</v>
      </c>
      <c r="D23" s="17">
        <v>43410</v>
      </c>
      <c r="E23" s="10">
        <v>5</v>
      </c>
      <c r="F23" s="20">
        <f t="shared" si="1"/>
        <v>75.900000000000006</v>
      </c>
      <c r="G23" s="10">
        <f t="shared" si="5"/>
        <v>2</v>
      </c>
      <c r="H23" s="10">
        <v>2</v>
      </c>
      <c r="I23" s="10">
        <v>0</v>
      </c>
      <c r="J23" s="20">
        <f t="shared" si="3"/>
        <v>75.900000000000006</v>
      </c>
      <c r="K23" s="20">
        <v>75.900000000000006</v>
      </c>
      <c r="L23" s="20">
        <v>0</v>
      </c>
      <c r="M23" s="20">
        <v>0</v>
      </c>
      <c r="N23" s="17">
        <v>44561</v>
      </c>
      <c r="O23" s="103">
        <v>233.6</v>
      </c>
      <c r="P23" s="20">
        <v>805</v>
      </c>
      <c r="Q23" s="20" t="s">
        <v>137</v>
      </c>
      <c r="R23" s="85" t="s">
        <v>64</v>
      </c>
    </row>
    <row r="24" spans="1:18" ht="46.5" customHeight="1" x14ac:dyDescent="0.2">
      <c r="A24" s="37">
        <v>10</v>
      </c>
      <c r="B24" s="33" t="s">
        <v>78</v>
      </c>
      <c r="C24" s="9" t="s">
        <v>79</v>
      </c>
      <c r="D24" s="17">
        <v>44403</v>
      </c>
      <c r="E24" s="10">
        <v>1</v>
      </c>
      <c r="F24" s="20">
        <f t="shared" si="1"/>
        <v>66.7</v>
      </c>
      <c r="G24" s="10">
        <f t="shared" si="5"/>
        <v>1</v>
      </c>
      <c r="H24" s="10">
        <v>1</v>
      </c>
      <c r="I24" s="10">
        <v>0</v>
      </c>
      <c r="J24" s="20">
        <f t="shared" si="3"/>
        <v>66.7</v>
      </c>
      <c r="K24" s="20">
        <v>66.7</v>
      </c>
      <c r="L24" s="20">
        <v>0</v>
      </c>
      <c r="M24" s="20">
        <v>0</v>
      </c>
      <c r="N24" s="17">
        <v>44561</v>
      </c>
      <c r="O24" s="20">
        <v>471.6</v>
      </c>
      <c r="P24" s="20" t="s">
        <v>55</v>
      </c>
      <c r="Q24" s="86" t="s">
        <v>155</v>
      </c>
      <c r="R24" s="87" t="s">
        <v>64</v>
      </c>
    </row>
    <row r="25" spans="1:18" ht="46.5" customHeight="1" x14ac:dyDescent="0.2">
      <c r="A25" s="127" t="s">
        <v>80</v>
      </c>
      <c r="B25" s="128"/>
      <c r="C25" s="128"/>
      <c r="D25" s="129"/>
      <c r="E25" s="61">
        <f>E10+E11+E12+E13+E14+E15+E16+E17+E18+E19+E20+E21+E22+E23+E24</f>
        <v>226</v>
      </c>
      <c r="F25" s="62">
        <f t="shared" ref="F25:M25" si="6">F10+F11+F12+F13+F14+F15+F16+F17+F18+F19+F20+F21+F22+F23+F24</f>
        <v>3055.3999999999996</v>
      </c>
      <c r="G25" s="61">
        <f t="shared" si="6"/>
        <v>76</v>
      </c>
      <c r="H25" s="61">
        <f t="shared" si="6"/>
        <v>56</v>
      </c>
      <c r="I25" s="61">
        <f t="shared" si="6"/>
        <v>20</v>
      </c>
      <c r="J25" s="62">
        <f t="shared" si="6"/>
        <v>3055.3999999999996</v>
      </c>
      <c r="K25" s="62">
        <f t="shared" si="6"/>
        <v>2336.1</v>
      </c>
      <c r="L25" s="62">
        <f t="shared" si="6"/>
        <v>719.3</v>
      </c>
      <c r="M25" s="62">
        <f t="shared" si="6"/>
        <v>1811.4</v>
      </c>
      <c r="N25" s="62" t="s">
        <v>55</v>
      </c>
      <c r="O25" s="62" t="s">
        <v>55</v>
      </c>
      <c r="P25" s="62" t="s">
        <v>55</v>
      </c>
      <c r="Q25" s="62" t="s">
        <v>55</v>
      </c>
      <c r="R25" s="63" t="s">
        <v>55</v>
      </c>
    </row>
    <row r="26" spans="1:18" ht="46.5" customHeight="1" x14ac:dyDescent="0.2">
      <c r="A26" s="28">
        <v>11</v>
      </c>
      <c r="B26" s="33" t="s">
        <v>16</v>
      </c>
      <c r="C26" s="9" t="s">
        <v>38</v>
      </c>
      <c r="D26" s="17">
        <v>43314</v>
      </c>
      <c r="E26" s="10">
        <v>7</v>
      </c>
      <c r="F26" s="20">
        <f t="shared" ref="F26:F32" si="7">J26</f>
        <v>36.1</v>
      </c>
      <c r="G26" s="10">
        <f t="shared" ref="G26:G32" si="8">H26+I26</f>
        <v>1</v>
      </c>
      <c r="H26" s="10">
        <v>1</v>
      </c>
      <c r="I26" s="10">
        <v>0</v>
      </c>
      <c r="J26" s="20">
        <f t="shared" ref="J26:J32" si="9">K26+L26</f>
        <v>36.1</v>
      </c>
      <c r="K26" s="20">
        <v>36.1</v>
      </c>
      <c r="L26" s="20">
        <v>0</v>
      </c>
      <c r="M26" s="20">
        <f>L26</f>
        <v>0</v>
      </c>
      <c r="N26" s="17">
        <v>44926</v>
      </c>
      <c r="O26" s="20">
        <v>137.30000000000001</v>
      </c>
      <c r="P26" s="39">
        <v>251491</v>
      </c>
      <c r="Q26" s="20" t="s">
        <v>75</v>
      </c>
      <c r="R26" s="23" t="s">
        <v>64</v>
      </c>
    </row>
    <row r="27" spans="1:18" ht="46.5" customHeight="1" x14ac:dyDescent="0.2">
      <c r="A27" s="36">
        <v>12</v>
      </c>
      <c r="B27" s="33" t="s">
        <v>14</v>
      </c>
      <c r="C27" s="9" t="s">
        <v>32</v>
      </c>
      <c r="D27" s="17">
        <v>43145</v>
      </c>
      <c r="E27" s="10">
        <v>13</v>
      </c>
      <c r="F27" s="20">
        <f t="shared" si="7"/>
        <v>98.9</v>
      </c>
      <c r="G27" s="10">
        <f t="shared" si="8"/>
        <v>3</v>
      </c>
      <c r="H27" s="10">
        <v>3</v>
      </c>
      <c r="I27" s="10">
        <v>0</v>
      </c>
      <c r="J27" s="20">
        <f t="shared" si="9"/>
        <v>98.9</v>
      </c>
      <c r="K27" s="20">
        <v>98.9</v>
      </c>
      <c r="L27" s="20">
        <v>0</v>
      </c>
      <c r="M27" s="20">
        <v>0</v>
      </c>
      <c r="N27" s="17">
        <v>44926</v>
      </c>
      <c r="O27" s="20">
        <v>1268</v>
      </c>
      <c r="P27" s="39">
        <v>2339</v>
      </c>
      <c r="Q27" s="20" t="s">
        <v>59</v>
      </c>
      <c r="R27" s="23" t="s">
        <v>64</v>
      </c>
    </row>
    <row r="28" spans="1:18" ht="46.5" customHeight="1" x14ac:dyDescent="0.2">
      <c r="A28" s="36">
        <v>13</v>
      </c>
      <c r="B28" s="33" t="s">
        <v>12</v>
      </c>
      <c r="C28" s="9" t="s">
        <v>36</v>
      </c>
      <c r="D28" s="17">
        <v>43260</v>
      </c>
      <c r="E28" s="10">
        <v>3</v>
      </c>
      <c r="F28" s="20">
        <f t="shared" si="7"/>
        <v>65.3</v>
      </c>
      <c r="G28" s="10">
        <f t="shared" si="8"/>
        <v>1</v>
      </c>
      <c r="H28" s="10">
        <v>1</v>
      </c>
      <c r="I28" s="10">
        <v>0</v>
      </c>
      <c r="J28" s="20">
        <f t="shared" si="9"/>
        <v>65.3</v>
      </c>
      <c r="K28" s="20">
        <v>65.3</v>
      </c>
      <c r="L28" s="20">
        <v>0</v>
      </c>
      <c r="M28" s="20">
        <v>0</v>
      </c>
      <c r="N28" s="17">
        <v>44926</v>
      </c>
      <c r="O28" s="20">
        <v>582.20000000000005</v>
      </c>
      <c r="P28" s="39">
        <v>2221</v>
      </c>
      <c r="Q28" s="20" t="s">
        <v>74</v>
      </c>
      <c r="R28" s="23" t="s">
        <v>64</v>
      </c>
    </row>
    <row r="29" spans="1:18" ht="46.5" customHeight="1" x14ac:dyDescent="0.2">
      <c r="A29" s="36">
        <v>14</v>
      </c>
      <c r="B29" s="33" t="s">
        <v>17</v>
      </c>
      <c r="C29" s="9" t="s">
        <v>39</v>
      </c>
      <c r="D29" s="17">
        <v>43347</v>
      </c>
      <c r="E29" s="10">
        <v>2</v>
      </c>
      <c r="F29" s="20">
        <f t="shared" si="7"/>
        <v>73.400000000000006</v>
      </c>
      <c r="G29" s="10">
        <f t="shared" si="8"/>
        <v>1</v>
      </c>
      <c r="H29" s="10">
        <v>1</v>
      </c>
      <c r="I29" s="10">
        <v>0</v>
      </c>
      <c r="J29" s="20">
        <f t="shared" si="9"/>
        <v>73.400000000000006</v>
      </c>
      <c r="K29" s="20">
        <v>73.400000000000006</v>
      </c>
      <c r="L29" s="20">
        <v>0</v>
      </c>
      <c r="M29" s="20">
        <v>0</v>
      </c>
      <c r="N29" s="17">
        <v>44926</v>
      </c>
      <c r="O29" s="20">
        <v>889.7</v>
      </c>
      <c r="P29" s="20">
        <v>2142</v>
      </c>
      <c r="Q29" s="20" t="s">
        <v>67</v>
      </c>
      <c r="R29" s="23" t="s">
        <v>64</v>
      </c>
    </row>
    <row r="30" spans="1:18" ht="46.5" customHeight="1" x14ac:dyDescent="0.2">
      <c r="A30" s="47">
        <v>15</v>
      </c>
      <c r="B30" s="33" t="s">
        <v>19</v>
      </c>
      <c r="C30" s="9" t="s">
        <v>30</v>
      </c>
      <c r="D30" s="17">
        <v>43410</v>
      </c>
      <c r="E30" s="10">
        <v>5</v>
      </c>
      <c r="F30" s="20">
        <f t="shared" si="7"/>
        <v>73</v>
      </c>
      <c r="G30" s="10">
        <f t="shared" si="8"/>
        <v>2</v>
      </c>
      <c r="H30" s="10">
        <v>1</v>
      </c>
      <c r="I30" s="10">
        <v>1</v>
      </c>
      <c r="J30" s="20">
        <f t="shared" si="9"/>
        <v>73</v>
      </c>
      <c r="K30" s="20">
        <v>35.6</v>
      </c>
      <c r="L30" s="20">
        <v>37.4</v>
      </c>
      <c r="M30" s="20">
        <v>46</v>
      </c>
      <c r="N30" s="17">
        <v>44926</v>
      </c>
      <c r="O30" s="20">
        <v>248.3</v>
      </c>
      <c r="P30" s="84">
        <v>805</v>
      </c>
      <c r="Q30" s="84" t="s">
        <v>137</v>
      </c>
      <c r="R30" s="85" t="s">
        <v>64</v>
      </c>
    </row>
    <row r="31" spans="1:18" ht="46.5" customHeight="1" x14ac:dyDescent="0.2">
      <c r="A31" s="47">
        <v>16</v>
      </c>
      <c r="B31" s="33" t="s">
        <v>15</v>
      </c>
      <c r="C31" s="9" t="s">
        <v>37</v>
      </c>
      <c r="D31" s="17">
        <v>43314</v>
      </c>
      <c r="E31" s="10">
        <v>10</v>
      </c>
      <c r="F31" s="20">
        <f t="shared" si="7"/>
        <v>136.4</v>
      </c>
      <c r="G31" s="10">
        <f t="shared" si="8"/>
        <v>3</v>
      </c>
      <c r="H31" s="10">
        <v>3</v>
      </c>
      <c r="I31" s="10">
        <v>0</v>
      </c>
      <c r="J31" s="20">
        <f t="shared" si="9"/>
        <v>136.4</v>
      </c>
      <c r="K31" s="20">
        <v>136.4</v>
      </c>
      <c r="L31" s="20">
        <v>0</v>
      </c>
      <c r="M31" s="20">
        <v>0</v>
      </c>
      <c r="N31" s="17">
        <v>44926</v>
      </c>
      <c r="O31" s="20">
        <v>411.1</v>
      </c>
      <c r="P31" s="20">
        <v>1474</v>
      </c>
      <c r="Q31" s="20" t="s">
        <v>62</v>
      </c>
      <c r="R31" s="23" t="s">
        <v>64</v>
      </c>
    </row>
    <row r="32" spans="1:18" ht="46.5" customHeight="1" x14ac:dyDescent="0.2">
      <c r="A32" s="47">
        <v>17</v>
      </c>
      <c r="B32" s="35" t="s">
        <v>24</v>
      </c>
      <c r="C32" s="14">
        <v>1957</v>
      </c>
      <c r="D32" s="19">
        <v>43775</v>
      </c>
      <c r="E32" s="10">
        <v>2</v>
      </c>
      <c r="F32" s="20">
        <f t="shared" si="7"/>
        <v>46.3</v>
      </c>
      <c r="G32" s="10">
        <f t="shared" si="8"/>
        <v>1</v>
      </c>
      <c r="H32" s="10">
        <v>0</v>
      </c>
      <c r="I32" s="10">
        <v>1</v>
      </c>
      <c r="J32" s="20">
        <f t="shared" si="9"/>
        <v>46.3</v>
      </c>
      <c r="K32" s="20">
        <v>0</v>
      </c>
      <c r="L32" s="20">
        <v>46.3</v>
      </c>
      <c r="M32" s="20">
        <v>45.1</v>
      </c>
      <c r="N32" s="17">
        <v>44926</v>
      </c>
      <c r="O32" s="20">
        <v>417.2</v>
      </c>
      <c r="P32" s="20">
        <v>937</v>
      </c>
      <c r="Q32" s="20" t="s">
        <v>68</v>
      </c>
      <c r="R32" s="23" t="s">
        <v>64</v>
      </c>
    </row>
    <row r="33" spans="1:18" ht="46.5" customHeight="1" x14ac:dyDescent="0.2">
      <c r="A33" s="48">
        <v>18</v>
      </c>
      <c r="B33" s="33" t="s">
        <v>20</v>
      </c>
      <c r="C33" s="9" t="s">
        <v>32</v>
      </c>
      <c r="D33" s="18">
        <v>43486</v>
      </c>
      <c r="E33" s="10">
        <v>23</v>
      </c>
      <c r="F33" s="20">
        <f>J33</f>
        <v>173.39999999999998</v>
      </c>
      <c r="G33" s="10">
        <f>H33+I33</f>
        <v>8</v>
      </c>
      <c r="H33" s="10">
        <v>5</v>
      </c>
      <c r="I33" s="10">
        <v>3</v>
      </c>
      <c r="J33" s="20">
        <f>K33+L33</f>
        <v>173.39999999999998</v>
      </c>
      <c r="K33" s="20">
        <v>108.8</v>
      </c>
      <c r="L33" s="20">
        <v>64.599999999999994</v>
      </c>
      <c r="M33" s="20">
        <v>141.1</v>
      </c>
      <c r="N33" s="17">
        <v>44926</v>
      </c>
      <c r="O33" s="112">
        <v>541.79999999999995</v>
      </c>
      <c r="P33" s="20">
        <v>1420</v>
      </c>
      <c r="Q33" s="20" t="s">
        <v>70</v>
      </c>
      <c r="R33" s="23" t="s">
        <v>64</v>
      </c>
    </row>
    <row r="34" spans="1:18" ht="46.5" customHeight="1" x14ac:dyDescent="0.2">
      <c r="A34" s="50">
        <v>19</v>
      </c>
      <c r="B34" s="51" t="s">
        <v>96</v>
      </c>
      <c r="C34" s="13">
        <v>1939</v>
      </c>
      <c r="D34" s="16">
        <v>44403</v>
      </c>
      <c r="E34" s="10">
        <v>4</v>
      </c>
      <c r="F34" s="20">
        <f t="shared" ref="F34:F41" si="10">J34</f>
        <v>117.9</v>
      </c>
      <c r="G34" s="10">
        <f t="shared" ref="G34:G41" si="11">H34+I34</f>
        <v>2</v>
      </c>
      <c r="H34" s="10">
        <v>2</v>
      </c>
      <c r="I34" s="10">
        <v>0</v>
      </c>
      <c r="J34" s="20">
        <f t="shared" ref="J34:J41" si="12">K34+L34</f>
        <v>117.9</v>
      </c>
      <c r="K34" s="20">
        <v>117.9</v>
      </c>
      <c r="L34" s="20">
        <v>0</v>
      </c>
      <c r="M34" s="20">
        <v>0</v>
      </c>
      <c r="N34" s="16">
        <v>44926</v>
      </c>
      <c r="O34" s="13">
        <v>471.5</v>
      </c>
      <c r="P34" s="20" t="s">
        <v>55</v>
      </c>
      <c r="Q34" s="86" t="s">
        <v>155</v>
      </c>
      <c r="R34" s="87" t="s">
        <v>64</v>
      </c>
    </row>
    <row r="35" spans="1:18" ht="46.5" customHeight="1" x14ac:dyDescent="0.2">
      <c r="A35" s="52">
        <v>20</v>
      </c>
      <c r="B35" s="33" t="s">
        <v>102</v>
      </c>
      <c r="C35" s="9" t="s">
        <v>105</v>
      </c>
      <c r="D35" s="43">
        <v>44441</v>
      </c>
      <c r="E35" s="13">
        <v>13</v>
      </c>
      <c r="F35" s="20">
        <f t="shared" si="10"/>
        <v>116.6</v>
      </c>
      <c r="G35" s="10">
        <f t="shared" si="11"/>
        <v>4</v>
      </c>
      <c r="H35" s="13">
        <v>4</v>
      </c>
      <c r="I35" s="13">
        <v>0</v>
      </c>
      <c r="J35" s="20">
        <f t="shared" si="12"/>
        <v>116.6</v>
      </c>
      <c r="K35" s="11">
        <v>116.6</v>
      </c>
      <c r="L35" s="11">
        <v>0</v>
      </c>
      <c r="M35" s="11">
        <v>0</v>
      </c>
      <c r="N35" s="16">
        <v>44926</v>
      </c>
      <c r="O35" s="13">
        <v>166.3</v>
      </c>
      <c r="P35" s="84">
        <v>1844</v>
      </c>
      <c r="Q35" s="84" t="s">
        <v>138</v>
      </c>
      <c r="R35" s="85" t="s">
        <v>64</v>
      </c>
    </row>
    <row r="36" spans="1:18" ht="46.5" customHeight="1" x14ac:dyDescent="0.2">
      <c r="A36" s="50">
        <v>21</v>
      </c>
      <c r="B36" s="53" t="s">
        <v>88</v>
      </c>
      <c r="C36" s="13">
        <v>1954</v>
      </c>
      <c r="D36" s="16">
        <v>44285</v>
      </c>
      <c r="E36" s="13">
        <v>2</v>
      </c>
      <c r="F36" s="20">
        <f t="shared" si="10"/>
        <v>120.3</v>
      </c>
      <c r="G36" s="10">
        <f t="shared" si="11"/>
        <v>2</v>
      </c>
      <c r="H36" s="13">
        <v>2</v>
      </c>
      <c r="I36" s="13">
        <v>0</v>
      </c>
      <c r="J36" s="20">
        <f t="shared" si="12"/>
        <v>120.3</v>
      </c>
      <c r="K36" s="11">
        <v>120.3</v>
      </c>
      <c r="L36" s="11">
        <v>0</v>
      </c>
      <c r="M36" s="11">
        <v>0</v>
      </c>
      <c r="N36" s="16">
        <v>44926</v>
      </c>
      <c r="O36" s="45">
        <v>481.1</v>
      </c>
      <c r="P36" s="20" t="s">
        <v>55</v>
      </c>
      <c r="Q36" s="86" t="s">
        <v>156</v>
      </c>
      <c r="R36" s="87" t="s">
        <v>64</v>
      </c>
    </row>
    <row r="37" spans="1:18" ht="46.5" customHeight="1" x14ac:dyDescent="0.2">
      <c r="A37" s="50">
        <v>22</v>
      </c>
      <c r="B37" s="54" t="s">
        <v>95</v>
      </c>
      <c r="C37" s="13">
        <v>1940</v>
      </c>
      <c r="D37" s="16">
        <v>44403</v>
      </c>
      <c r="E37" s="13">
        <v>3</v>
      </c>
      <c r="F37" s="20">
        <f t="shared" si="10"/>
        <v>53.2</v>
      </c>
      <c r="G37" s="10">
        <f t="shared" si="11"/>
        <v>1</v>
      </c>
      <c r="H37" s="13">
        <v>1</v>
      </c>
      <c r="I37" s="13">
        <v>0</v>
      </c>
      <c r="J37" s="20">
        <f t="shared" si="12"/>
        <v>53.2</v>
      </c>
      <c r="K37" s="11">
        <v>53.2</v>
      </c>
      <c r="L37" s="11">
        <v>0</v>
      </c>
      <c r="M37" s="11">
        <v>0</v>
      </c>
      <c r="N37" s="16">
        <v>44926</v>
      </c>
      <c r="O37" s="13">
        <v>495.3</v>
      </c>
      <c r="P37" s="20" t="s">
        <v>55</v>
      </c>
      <c r="Q37" s="86" t="s">
        <v>155</v>
      </c>
      <c r="R37" s="87" t="s">
        <v>64</v>
      </c>
    </row>
    <row r="38" spans="1:18" ht="46.5" customHeight="1" x14ac:dyDescent="0.2">
      <c r="A38" s="50">
        <v>23</v>
      </c>
      <c r="B38" s="54" t="s">
        <v>46</v>
      </c>
      <c r="C38" s="9" t="s">
        <v>106</v>
      </c>
      <c r="D38" s="16">
        <v>44144</v>
      </c>
      <c r="E38" s="13">
        <v>6</v>
      </c>
      <c r="F38" s="20">
        <f t="shared" si="10"/>
        <v>127</v>
      </c>
      <c r="G38" s="10">
        <f t="shared" si="11"/>
        <v>2</v>
      </c>
      <c r="H38" s="13">
        <v>2</v>
      </c>
      <c r="I38" s="13">
        <v>0</v>
      </c>
      <c r="J38" s="20">
        <f t="shared" si="12"/>
        <v>127</v>
      </c>
      <c r="K38" s="11">
        <v>127</v>
      </c>
      <c r="L38" s="11">
        <v>0</v>
      </c>
      <c r="M38" s="11">
        <v>0</v>
      </c>
      <c r="N38" s="16">
        <v>44926</v>
      </c>
      <c r="O38" s="13">
        <v>439.1</v>
      </c>
      <c r="P38" s="20">
        <v>562</v>
      </c>
      <c r="Q38" s="20" t="s">
        <v>61</v>
      </c>
      <c r="R38" s="87" t="s">
        <v>64</v>
      </c>
    </row>
    <row r="39" spans="1:18" ht="46.5" customHeight="1" x14ac:dyDescent="0.2">
      <c r="A39" s="56">
        <v>24</v>
      </c>
      <c r="B39" s="57" t="s">
        <v>89</v>
      </c>
      <c r="C39" s="13">
        <v>1951</v>
      </c>
      <c r="D39" s="16">
        <v>44347</v>
      </c>
      <c r="E39" s="13">
        <v>11</v>
      </c>
      <c r="F39" s="20">
        <f t="shared" si="10"/>
        <v>142</v>
      </c>
      <c r="G39" s="10">
        <f t="shared" si="11"/>
        <v>4</v>
      </c>
      <c r="H39" s="13">
        <v>4</v>
      </c>
      <c r="I39" s="13">
        <v>0</v>
      </c>
      <c r="J39" s="20">
        <f t="shared" si="12"/>
        <v>142</v>
      </c>
      <c r="K39" s="11">
        <v>142</v>
      </c>
      <c r="L39" s="11">
        <v>0</v>
      </c>
      <c r="M39" s="11">
        <v>0</v>
      </c>
      <c r="N39" s="16">
        <v>44926</v>
      </c>
      <c r="O39" s="13">
        <v>407.4</v>
      </c>
      <c r="P39" s="11">
        <v>951</v>
      </c>
      <c r="Q39" s="13" t="s">
        <v>90</v>
      </c>
      <c r="R39" s="23" t="s">
        <v>64</v>
      </c>
    </row>
    <row r="40" spans="1:18" ht="46.5" customHeight="1" x14ac:dyDescent="0.2">
      <c r="A40" s="56">
        <v>25</v>
      </c>
      <c r="B40" s="57" t="s">
        <v>108</v>
      </c>
      <c r="C40" s="9" t="s">
        <v>109</v>
      </c>
      <c r="D40" s="16">
        <v>44697</v>
      </c>
      <c r="E40" s="13">
        <v>2</v>
      </c>
      <c r="F40" s="20">
        <f t="shared" si="10"/>
        <v>28.9</v>
      </c>
      <c r="G40" s="10">
        <f t="shared" si="11"/>
        <v>1</v>
      </c>
      <c r="H40" s="13">
        <v>0</v>
      </c>
      <c r="I40" s="13">
        <v>1</v>
      </c>
      <c r="J40" s="20">
        <f t="shared" si="12"/>
        <v>28.9</v>
      </c>
      <c r="K40" s="11">
        <v>0</v>
      </c>
      <c r="L40" s="11">
        <v>28.9</v>
      </c>
      <c r="M40" s="11">
        <v>52.5</v>
      </c>
      <c r="N40" s="16">
        <v>44926</v>
      </c>
      <c r="O40" s="13">
        <v>179.6</v>
      </c>
      <c r="P40" s="20" t="s">
        <v>55</v>
      </c>
      <c r="Q40" s="86" t="s">
        <v>147</v>
      </c>
      <c r="R40" s="87" t="s">
        <v>64</v>
      </c>
    </row>
    <row r="41" spans="1:18" ht="46.5" customHeight="1" x14ac:dyDescent="0.2">
      <c r="A41" s="56">
        <v>26</v>
      </c>
      <c r="B41" s="33" t="s">
        <v>40</v>
      </c>
      <c r="C41" s="9" t="s">
        <v>31</v>
      </c>
      <c r="D41" s="18">
        <v>43486</v>
      </c>
      <c r="E41" s="13">
        <v>2</v>
      </c>
      <c r="F41" s="20">
        <f t="shared" si="10"/>
        <v>13.2</v>
      </c>
      <c r="G41" s="10">
        <f t="shared" si="11"/>
        <v>1</v>
      </c>
      <c r="H41" s="13">
        <v>1</v>
      </c>
      <c r="I41" s="13">
        <v>0</v>
      </c>
      <c r="J41" s="20">
        <f t="shared" si="12"/>
        <v>13.2</v>
      </c>
      <c r="K41" s="11">
        <v>13.2</v>
      </c>
      <c r="L41" s="11">
        <v>0</v>
      </c>
      <c r="M41" s="11">
        <v>0</v>
      </c>
      <c r="N41" s="16">
        <v>44926</v>
      </c>
      <c r="O41" s="20">
        <v>547.6</v>
      </c>
      <c r="P41" s="20">
        <v>4556</v>
      </c>
      <c r="Q41" s="58" t="s">
        <v>76</v>
      </c>
      <c r="R41" s="87" t="s">
        <v>64</v>
      </c>
    </row>
    <row r="42" spans="1:18" s="30" customFormat="1" ht="46.5" customHeight="1" x14ac:dyDescent="0.2">
      <c r="A42" s="127" t="s">
        <v>81</v>
      </c>
      <c r="B42" s="128"/>
      <c r="C42" s="128"/>
      <c r="D42" s="129"/>
      <c r="E42" s="61">
        <f>E26+E27+E28+E29+E30+E31+E32+E33+E34+E35+E36+E37+E38+E39+E40+E41</f>
        <v>108</v>
      </c>
      <c r="F42" s="62">
        <f t="shared" ref="F42:M42" si="13">F26+F27+F28+F29+F30+F31+F32+F33+F34+F35+F36+F37+F38+F39+F40+F41</f>
        <v>1421.9</v>
      </c>
      <c r="G42" s="61">
        <f t="shared" si="13"/>
        <v>37</v>
      </c>
      <c r="H42" s="61">
        <f t="shared" si="13"/>
        <v>31</v>
      </c>
      <c r="I42" s="61">
        <f t="shared" si="13"/>
        <v>6</v>
      </c>
      <c r="J42" s="62">
        <f t="shared" si="13"/>
        <v>1421.9</v>
      </c>
      <c r="K42" s="62">
        <f t="shared" si="13"/>
        <v>1244.7</v>
      </c>
      <c r="L42" s="62">
        <f t="shared" si="13"/>
        <v>177.2</v>
      </c>
      <c r="M42" s="62">
        <f t="shared" si="13"/>
        <v>284.7</v>
      </c>
      <c r="N42" s="62" t="s">
        <v>55</v>
      </c>
      <c r="O42" s="62" t="s">
        <v>55</v>
      </c>
      <c r="P42" s="62" t="s">
        <v>55</v>
      </c>
      <c r="Q42" s="62" t="s">
        <v>55</v>
      </c>
      <c r="R42" s="63" t="s">
        <v>55</v>
      </c>
    </row>
    <row r="43" spans="1:18" ht="46.5" customHeight="1" x14ac:dyDescent="0.2">
      <c r="A43" s="28">
        <v>27</v>
      </c>
      <c r="B43" s="33" t="s">
        <v>15</v>
      </c>
      <c r="C43" s="9" t="s">
        <v>37</v>
      </c>
      <c r="D43" s="17">
        <v>43314</v>
      </c>
      <c r="E43" s="10">
        <v>9</v>
      </c>
      <c r="F43" s="20">
        <f>J43</f>
        <v>256.10000000000002</v>
      </c>
      <c r="G43" s="10">
        <f>H43+I43</f>
        <v>5</v>
      </c>
      <c r="H43" s="10">
        <v>3</v>
      </c>
      <c r="I43" s="10">
        <v>2</v>
      </c>
      <c r="J43" s="20">
        <f>K43+L43</f>
        <v>256.10000000000002</v>
      </c>
      <c r="K43" s="20">
        <v>149.9</v>
      </c>
      <c r="L43" s="20">
        <v>106.2</v>
      </c>
      <c r="M43" s="20">
        <v>109.9</v>
      </c>
      <c r="N43" s="17">
        <v>45291</v>
      </c>
      <c r="O43" s="20">
        <v>411.1</v>
      </c>
      <c r="P43" s="20">
        <v>1474</v>
      </c>
      <c r="Q43" s="20" t="s">
        <v>62</v>
      </c>
      <c r="R43" s="23" t="s">
        <v>64</v>
      </c>
    </row>
    <row r="44" spans="1:18" ht="46.5" customHeight="1" x14ac:dyDescent="0.2">
      <c r="A44" s="68">
        <v>28</v>
      </c>
      <c r="B44" s="33" t="s">
        <v>19</v>
      </c>
      <c r="C44" s="9" t="s">
        <v>30</v>
      </c>
      <c r="D44" s="17">
        <v>43410</v>
      </c>
      <c r="E44" s="10">
        <v>4</v>
      </c>
      <c r="F44" s="20">
        <f>J44</f>
        <v>54.2</v>
      </c>
      <c r="G44" s="10">
        <f>H44+I44</f>
        <v>1</v>
      </c>
      <c r="H44" s="10">
        <v>1</v>
      </c>
      <c r="I44" s="10">
        <v>0</v>
      </c>
      <c r="J44" s="20">
        <f>K44+L44</f>
        <v>54.2</v>
      </c>
      <c r="K44" s="20">
        <v>54.2</v>
      </c>
      <c r="L44" s="20">
        <v>0</v>
      </c>
      <c r="M44" s="20">
        <v>0</v>
      </c>
      <c r="N44" s="17">
        <v>45291</v>
      </c>
      <c r="O44" s="20">
        <v>248.3</v>
      </c>
      <c r="P44" s="84">
        <v>805</v>
      </c>
      <c r="Q44" s="84" t="s">
        <v>137</v>
      </c>
      <c r="R44" s="85" t="s">
        <v>64</v>
      </c>
    </row>
    <row r="45" spans="1:18" ht="46.5" customHeight="1" x14ac:dyDescent="0.2">
      <c r="A45" s="68">
        <v>29</v>
      </c>
      <c r="B45" s="33" t="s">
        <v>18</v>
      </c>
      <c r="C45" s="9" t="s">
        <v>29</v>
      </c>
      <c r="D45" s="17">
        <v>43425</v>
      </c>
      <c r="E45" s="10">
        <v>12</v>
      </c>
      <c r="F45" s="20">
        <f>J45</f>
        <v>99.3</v>
      </c>
      <c r="G45" s="10">
        <f>H45+I45</f>
        <v>3</v>
      </c>
      <c r="H45" s="10">
        <v>1</v>
      </c>
      <c r="I45" s="10">
        <v>2</v>
      </c>
      <c r="J45" s="20">
        <f>K45+L45</f>
        <v>99.3</v>
      </c>
      <c r="K45" s="20">
        <v>36.4</v>
      </c>
      <c r="L45" s="20">
        <v>62.9</v>
      </c>
      <c r="M45" s="20">
        <v>66</v>
      </c>
      <c r="N45" s="17">
        <v>45291</v>
      </c>
      <c r="O45" s="15">
        <v>99.3</v>
      </c>
      <c r="P45" s="20">
        <v>99.3</v>
      </c>
      <c r="Q45" s="20" t="s">
        <v>110</v>
      </c>
      <c r="R45" s="23" t="s">
        <v>64</v>
      </c>
    </row>
    <row r="46" spans="1:18" ht="45" customHeight="1" x14ac:dyDescent="0.2">
      <c r="A46" s="68">
        <v>30</v>
      </c>
      <c r="B46" s="33" t="s">
        <v>40</v>
      </c>
      <c r="C46" s="9" t="s">
        <v>31</v>
      </c>
      <c r="D46" s="18">
        <v>43486</v>
      </c>
      <c r="E46" s="10">
        <v>28</v>
      </c>
      <c r="F46" s="20">
        <f t="shared" ref="F46" si="14">J46</f>
        <v>318.3</v>
      </c>
      <c r="G46" s="10">
        <f t="shared" si="5"/>
        <v>9</v>
      </c>
      <c r="H46" s="10">
        <v>8</v>
      </c>
      <c r="I46" s="10">
        <v>1</v>
      </c>
      <c r="J46" s="20">
        <f t="shared" ref="J46" si="15">K46+L46</f>
        <v>318.3</v>
      </c>
      <c r="K46" s="20">
        <v>274.10000000000002</v>
      </c>
      <c r="L46" s="20">
        <v>44.2</v>
      </c>
      <c r="M46" s="20">
        <v>51.1</v>
      </c>
      <c r="N46" s="17">
        <v>45291</v>
      </c>
      <c r="O46" s="20">
        <v>547.6</v>
      </c>
      <c r="P46" s="15">
        <v>4556</v>
      </c>
      <c r="Q46" s="58" t="s">
        <v>76</v>
      </c>
      <c r="R46" s="23" t="s">
        <v>64</v>
      </c>
    </row>
    <row r="47" spans="1:18" ht="45" customHeight="1" x14ac:dyDescent="0.2">
      <c r="A47" s="68">
        <v>31</v>
      </c>
      <c r="B47" s="33" t="s">
        <v>20</v>
      </c>
      <c r="C47" s="9" t="s">
        <v>32</v>
      </c>
      <c r="D47" s="18">
        <v>43486</v>
      </c>
      <c r="E47" s="10">
        <v>52</v>
      </c>
      <c r="F47" s="20">
        <f t="shared" ref="F47:F52" si="16">J47</f>
        <v>388.7</v>
      </c>
      <c r="G47" s="10">
        <f t="shared" ref="G47:G52" si="17">H47+I47</f>
        <v>21</v>
      </c>
      <c r="H47" s="10">
        <v>15</v>
      </c>
      <c r="I47" s="10">
        <v>6</v>
      </c>
      <c r="J47" s="20">
        <f t="shared" ref="J47:J52" si="18">K47+L47</f>
        <v>388.7</v>
      </c>
      <c r="K47" s="20">
        <v>264</v>
      </c>
      <c r="L47" s="20">
        <v>124.7</v>
      </c>
      <c r="M47" s="20">
        <v>195</v>
      </c>
      <c r="N47" s="17">
        <v>45291</v>
      </c>
      <c r="O47" s="20">
        <v>541.79999999999995</v>
      </c>
      <c r="P47" s="20">
        <v>1420</v>
      </c>
      <c r="Q47" s="20" t="s">
        <v>70</v>
      </c>
      <c r="R47" s="23" t="s">
        <v>64</v>
      </c>
    </row>
    <row r="48" spans="1:18" ht="45" customHeight="1" x14ac:dyDescent="0.2">
      <c r="A48" s="68">
        <v>32</v>
      </c>
      <c r="B48" s="33" t="s">
        <v>107</v>
      </c>
      <c r="C48" s="9" t="s">
        <v>34</v>
      </c>
      <c r="D48" s="17">
        <v>43609</v>
      </c>
      <c r="E48" s="10">
        <v>24</v>
      </c>
      <c r="F48" s="20">
        <f t="shared" si="16"/>
        <v>257.2</v>
      </c>
      <c r="G48" s="10">
        <f t="shared" si="17"/>
        <v>10</v>
      </c>
      <c r="H48" s="10">
        <v>9</v>
      </c>
      <c r="I48" s="10">
        <v>1</v>
      </c>
      <c r="J48" s="20">
        <f t="shared" si="18"/>
        <v>257.2</v>
      </c>
      <c r="K48" s="20">
        <v>245.2</v>
      </c>
      <c r="L48" s="20">
        <v>12</v>
      </c>
      <c r="M48" s="20">
        <v>29.1</v>
      </c>
      <c r="N48" s="17">
        <v>45291</v>
      </c>
      <c r="O48" s="20">
        <v>294.7</v>
      </c>
      <c r="P48" s="15">
        <v>2713</v>
      </c>
      <c r="Q48" s="58" t="s">
        <v>136</v>
      </c>
      <c r="R48" s="23" t="s">
        <v>64</v>
      </c>
    </row>
    <row r="49" spans="1:18" ht="45" customHeight="1" x14ac:dyDescent="0.2">
      <c r="A49" s="68">
        <v>33</v>
      </c>
      <c r="B49" s="33" t="s">
        <v>21</v>
      </c>
      <c r="C49" s="9" t="s">
        <v>33</v>
      </c>
      <c r="D49" s="17">
        <v>43602</v>
      </c>
      <c r="E49" s="10">
        <v>1</v>
      </c>
      <c r="F49" s="20">
        <f t="shared" si="16"/>
        <v>27.8</v>
      </c>
      <c r="G49" s="10">
        <f t="shared" si="17"/>
        <v>1</v>
      </c>
      <c r="H49" s="10">
        <v>1</v>
      </c>
      <c r="I49" s="10">
        <v>0</v>
      </c>
      <c r="J49" s="20">
        <f t="shared" si="18"/>
        <v>27.8</v>
      </c>
      <c r="K49" s="20">
        <v>27.8</v>
      </c>
      <c r="L49" s="20">
        <v>0</v>
      </c>
      <c r="M49" s="20">
        <f>L49</f>
        <v>0</v>
      </c>
      <c r="N49" s="17">
        <v>45291</v>
      </c>
      <c r="O49" s="20">
        <v>109.6</v>
      </c>
      <c r="P49" s="20">
        <v>1025</v>
      </c>
      <c r="Q49" s="20" t="s">
        <v>71</v>
      </c>
      <c r="R49" s="23" t="s">
        <v>64</v>
      </c>
    </row>
    <row r="50" spans="1:18" ht="45" customHeight="1" x14ac:dyDescent="0.2">
      <c r="A50" s="68">
        <v>34</v>
      </c>
      <c r="B50" s="33" t="s">
        <v>45</v>
      </c>
      <c r="C50" s="9" t="s">
        <v>35</v>
      </c>
      <c r="D50" s="17">
        <v>43609</v>
      </c>
      <c r="E50" s="10">
        <v>12</v>
      </c>
      <c r="F50" s="20">
        <f t="shared" si="16"/>
        <v>147.4</v>
      </c>
      <c r="G50" s="10">
        <f t="shared" si="17"/>
        <v>3</v>
      </c>
      <c r="H50" s="10">
        <v>0</v>
      </c>
      <c r="I50" s="10">
        <v>3</v>
      </c>
      <c r="J50" s="20">
        <f t="shared" si="18"/>
        <v>147.4</v>
      </c>
      <c r="K50" s="20">
        <v>0</v>
      </c>
      <c r="L50" s="20">
        <v>147.4</v>
      </c>
      <c r="M50" s="20">
        <v>151.9</v>
      </c>
      <c r="N50" s="17">
        <v>45291</v>
      </c>
      <c r="O50" s="20">
        <v>147.4</v>
      </c>
      <c r="P50" s="86" t="s">
        <v>55</v>
      </c>
      <c r="Q50" s="86" t="s">
        <v>159</v>
      </c>
      <c r="R50" s="87" t="s">
        <v>64</v>
      </c>
    </row>
    <row r="51" spans="1:18" ht="45" customHeight="1" x14ac:dyDescent="0.2">
      <c r="A51" s="50">
        <v>35</v>
      </c>
      <c r="B51" s="34" t="s">
        <v>23</v>
      </c>
      <c r="C51" s="14">
        <v>1967</v>
      </c>
      <c r="D51" s="19">
        <v>43698</v>
      </c>
      <c r="E51" s="13">
        <v>9</v>
      </c>
      <c r="F51" s="20">
        <f t="shared" si="16"/>
        <v>118.6</v>
      </c>
      <c r="G51" s="10">
        <f t="shared" si="17"/>
        <v>4</v>
      </c>
      <c r="H51" s="13">
        <v>0</v>
      </c>
      <c r="I51" s="13">
        <v>4</v>
      </c>
      <c r="J51" s="20">
        <f t="shared" si="18"/>
        <v>118.6</v>
      </c>
      <c r="K51" s="11">
        <v>0</v>
      </c>
      <c r="L51" s="11">
        <v>118.6</v>
      </c>
      <c r="M51" s="20">
        <v>127</v>
      </c>
      <c r="N51" s="17">
        <v>45291</v>
      </c>
      <c r="O51" s="11">
        <v>118.6</v>
      </c>
      <c r="P51" s="15">
        <v>1257</v>
      </c>
      <c r="Q51" s="82" t="s">
        <v>135</v>
      </c>
      <c r="R51" s="23" t="s">
        <v>64</v>
      </c>
    </row>
    <row r="52" spans="1:18" ht="45" customHeight="1" x14ac:dyDescent="0.2">
      <c r="A52" s="55">
        <v>36</v>
      </c>
      <c r="B52" s="41" t="s">
        <v>102</v>
      </c>
      <c r="C52" s="13">
        <v>1916</v>
      </c>
      <c r="D52" s="43">
        <v>44441</v>
      </c>
      <c r="E52" s="13">
        <v>3</v>
      </c>
      <c r="F52" s="20">
        <f t="shared" si="16"/>
        <v>49.1</v>
      </c>
      <c r="G52" s="10">
        <f t="shared" si="17"/>
        <v>3</v>
      </c>
      <c r="H52" s="13">
        <v>2</v>
      </c>
      <c r="I52" s="13">
        <v>1</v>
      </c>
      <c r="J52" s="20">
        <f t="shared" si="18"/>
        <v>49.1</v>
      </c>
      <c r="K52" s="11">
        <v>32.700000000000003</v>
      </c>
      <c r="L52" s="11">
        <v>16.399999999999999</v>
      </c>
      <c r="M52" s="11">
        <v>32.9</v>
      </c>
      <c r="N52" s="17">
        <v>45291</v>
      </c>
      <c r="O52" s="13">
        <v>166.3</v>
      </c>
      <c r="P52" s="20">
        <v>1844</v>
      </c>
      <c r="Q52" s="20" t="s">
        <v>138</v>
      </c>
      <c r="R52" s="85" t="s">
        <v>64</v>
      </c>
    </row>
    <row r="53" spans="1:18" ht="37.5" customHeight="1" x14ac:dyDescent="0.2">
      <c r="A53" s="95">
        <v>37</v>
      </c>
      <c r="B53" s="34" t="s">
        <v>44</v>
      </c>
      <c r="C53" s="13">
        <v>1920</v>
      </c>
      <c r="D53" s="16">
        <v>44106</v>
      </c>
      <c r="E53" s="13">
        <v>1</v>
      </c>
      <c r="F53" s="20">
        <f>J53</f>
        <v>14.7</v>
      </c>
      <c r="G53" s="10">
        <f>H53+I53</f>
        <v>1</v>
      </c>
      <c r="H53" s="13">
        <v>1</v>
      </c>
      <c r="I53" s="13">
        <v>0</v>
      </c>
      <c r="J53" s="20">
        <f>K53+L53</f>
        <v>14.7</v>
      </c>
      <c r="K53" s="11">
        <v>14.7</v>
      </c>
      <c r="L53" s="11">
        <v>0</v>
      </c>
      <c r="M53" s="20">
        <f>L53</f>
        <v>0</v>
      </c>
      <c r="N53" s="16">
        <v>45291</v>
      </c>
      <c r="O53" s="11">
        <v>0</v>
      </c>
      <c r="P53" s="15" t="s">
        <v>55</v>
      </c>
      <c r="Q53" s="86" t="s">
        <v>55</v>
      </c>
      <c r="R53" s="23" t="s">
        <v>63</v>
      </c>
    </row>
    <row r="54" spans="1:18" ht="37.5" customHeight="1" x14ac:dyDescent="0.2">
      <c r="A54" s="95">
        <v>38</v>
      </c>
      <c r="B54" s="34" t="s">
        <v>124</v>
      </c>
      <c r="C54" s="13">
        <v>1950</v>
      </c>
      <c r="D54" s="16">
        <v>44697</v>
      </c>
      <c r="E54" s="13">
        <v>2</v>
      </c>
      <c r="F54" s="94">
        <f t="shared" ref="F54:F58" si="19">J54</f>
        <v>14</v>
      </c>
      <c r="G54" s="10">
        <f t="shared" ref="G54:G58" si="20">H54+I54</f>
        <v>1</v>
      </c>
      <c r="H54" s="13">
        <v>0</v>
      </c>
      <c r="I54" s="13">
        <v>1</v>
      </c>
      <c r="J54" s="94">
        <f t="shared" ref="J54:J58" si="21">K54+L54</f>
        <v>14</v>
      </c>
      <c r="K54" s="11">
        <v>0</v>
      </c>
      <c r="L54" s="11">
        <v>14</v>
      </c>
      <c r="M54" s="94">
        <v>57.8</v>
      </c>
      <c r="N54" s="16">
        <v>45291</v>
      </c>
      <c r="O54" s="13">
        <v>118.4</v>
      </c>
      <c r="P54" s="94" t="s">
        <v>55</v>
      </c>
      <c r="Q54" s="94" t="s">
        <v>55</v>
      </c>
      <c r="R54" s="96" t="s">
        <v>63</v>
      </c>
    </row>
    <row r="55" spans="1:18" ht="51.75" customHeight="1" x14ac:dyDescent="0.2">
      <c r="A55" s="95">
        <v>39</v>
      </c>
      <c r="B55" s="35" t="s">
        <v>125</v>
      </c>
      <c r="C55" s="13">
        <v>1962</v>
      </c>
      <c r="D55" s="16">
        <v>44697</v>
      </c>
      <c r="E55" s="13">
        <v>11</v>
      </c>
      <c r="F55" s="94">
        <f t="shared" si="19"/>
        <v>29.5</v>
      </c>
      <c r="G55" s="10">
        <f t="shared" si="20"/>
        <v>1</v>
      </c>
      <c r="H55" s="13">
        <v>0</v>
      </c>
      <c r="I55" s="13">
        <v>1</v>
      </c>
      <c r="J55" s="94">
        <f t="shared" si="21"/>
        <v>29.5</v>
      </c>
      <c r="K55" s="11">
        <v>0</v>
      </c>
      <c r="L55" s="11">
        <v>29.5</v>
      </c>
      <c r="M55" s="94">
        <v>33</v>
      </c>
      <c r="N55" s="16">
        <v>45291</v>
      </c>
      <c r="O55" s="13">
        <v>179.6</v>
      </c>
      <c r="P55" s="94" t="s">
        <v>55</v>
      </c>
      <c r="Q55" s="94" t="s">
        <v>147</v>
      </c>
      <c r="R55" s="96" t="s">
        <v>64</v>
      </c>
    </row>
    <row r="56" spans="1:18" ht="51.75" customHeight="1" x14ac:dyDescent="0.2">
      <c r="A56" s="101">
        <v>40</v>
      </c>
      <c r="B56" s="99" t="s">
        <v>87</v>
      </c>
      <c r="C56" s="91">
        <v>1960</v>
      </c>
      <c r="D56" s="42">
        <v>43922</v>
      </c>
      <c r="E56" s="13">
        <v>8</v>
      </c>
      <c r="F56" s="100">
        <f t="shared" si="19"/>
        <v>39.6</v>
      </c>
      <c r="G56" s="10">
        <f t="shared" si="20"/>
        <v>3</v>
      </c>
      <c r="H56" s="13">
        <v>0</v>
      </c>
      <c r="I56" s="13">
        <v>3</v>
      </c>
      <c r="J56" s="100">
        <f t="shared" si="21"/>
        <v>39.6</v>
      </c>
      <c r="K56" s="11">
        <v>0</v>
      </c>
      <c r="L56" s="11">
        <v>39.6</v>
      </c>
      <c r="M56" s="100">
        <v>86.3</v>
      </c>
      <c r="N56" s="16">
        <v>45291</v>
      </c>
      <c r="O56" s="13">
        <v>3163.1</v>
      </c>
      <c r="P56" s="100">
        <v>2722</v>
      </c>
      <c r="Q56" s="100" t="s">
        <v>163</v>
      </c>
      <c r="R56" s="102" t="s">
        <v>64</v>
      </c>
    </row>
    <row r="57" spans="1:18" ht="51.75" customHeight="1" x14ac:dyDescent="0.2">
      <c r="A57" s="101">
        <v>41</v>
      </c>
      <c r="B57" s="44" t="s">
        <v>41</v>
      </c>
      <c r="C57" s="14">
        <v>1960</v>
      </c>
      <c r="D57" s="19">
        <v>43698</v>
      </c>
      <c r="E57" s="13">
        <v>13</v>
      </c>
      <c r="F57" s="100">
        <f t="shared" si="19"/>
        <v>104.6</v>
      </c>
      <c r="G57" s="10">
        <f t="shared" si="20"/>
        <v>2</v>
      </c>
      <c r="H57" s="13">
        <v>0</v>
      </c>
      <c r="I57" s="13">
        <v>2</v>
      </c>
      <c r="J57" s="100">
        <f t="shared" si="21"/>
        <v>104.6</v>
      </c>
      <c r="K57" s="11">
        <v>0</v>
      </c>
      <c r="L57" s="11">
        <v>104.6</v>
      </c>
      <c r="M57" s="100">
        <v>160.5</v>
      </c>
      <c r="N57" s="16">
        <v>45291</v>
      </c>
      <c r="O57" s="11">
        <v>233</v>
      </c>
      <c r="P57" s="100">
        <v>2294</v>
      </c>
      <c r="Q57" s="100" t="s">
        <v>134</v>
      </c>
      <c r="R57" s="102" t="s">
        <v>64</v>
      </c>
    </row>
    <row r="58" spans="1:18" ht="51.75" customHeight="1" x14ac:dyDescent="0.2">
      <c r="A58" s="101">
        <v>42</v>
      </c>
      <c r="B58" s="33" t="s">
        <v>26</v>
      </c>
      <c r="C58" s="13">
        <v>1965</v>
      </c>
      <c r="D58" s="16">
        <v>43913</v>
      </c>
      <c r="E58" s="13">
        <v>3</v>
      </c>
      <c r="F58" s="100">
        <f t="shared" si="19"/>
        <v>43.1</v>
      </c>
      <c r="G58" s="10">
        <f t="shared" si="20"/>
        <v>1</v>
      </c>
      <c r="H58" s="13">
        <v>0</v>
      </c>
      <c r="I58" s="13">
        <v>1</v>
      </c>
      <c r="J58" s="100">
        <f t="shared" si="21"/>
        <v>43.1</v>
      </c>
      <c r="K58" s="11">
        <v>0</v>
      </c>
      <c r="L58" s="11">
        <v>43.1</v>
      </c>
      <c r="M58" s="100">
        <v>44.9</v>
      </c>
      <c r="N58" s="16">
        <v>45291</v>
      </c>
      <c r="O58" s="11">
        <v>844.3</v>
      </c>
      <c r="P58" s="100">
        <v>1588</v>
      </c>
      <c r="Q58" s="100" t="s">
        <v>65</v>
      </c>
      <c r="R58" s="102" t="s">
        <v>64</v>
      </c>
    </row>
    <row r="59" spans="1:18" s="30" customFormat="1" ht="45" customHeight="1" x14ac:dyDescent="0.2">
      <c r="A59" s="127" t="s">
        <v>82</v>
      </c>
      <c r="B59" s="128"/>
      <c r="C59" s="128"/>
      <c r="D59" s="129"/>
      <c r="E59" s="61">
        <f>E43+E44+E45+E46+E47+E48+E49+E50+E51+E52+E53+E54+E55+E56+E57+E58</f>
        <v>192</v>
      </c>
      <c r="F59" s="62">
        <f t="shared" ref="F59:M59" si="22">F43+F44+F45+F46+F47+F48+F49+F50+F51+F52+F53+F54+F55+F56+F57+F58</f>
        <v>1962.1999999999998</v>
      </c>
      <c r="G59" s="61">
        <f t="shared" si="22"/>
        <v>69</v>
      </c>
      <c r="H59" s="61">
        <f t="shared" si="22"/>
        <v>41</v>
      </c>
      <c r="I59" s="61">
        <f t="shared" si="22"/>
        <v>28</v>
      </c>
      <c r="J59" s="62">
        <f t="shared" si="22"/>
        <v>1962.1999999999998</v>
      </c>
      <c r="K59" s="62">
        <f t="shared" si="22"/>
        <v>1099</v>
      </c>
      <c r="L59" s="62">
        <f t="shared" si="22"/>
        <v>863.2</v>
      </c>
      <c r="M59" s="62">
        <f t="shared" si="22"/>
        <v>1145.4000000000001</v>
      </c>
      <c r="N59" s="62" t="s">
        <v>55</v>
      </c>
      <c r="O59" s="62" t="s">
        <v>55</v>
      </c>
      <c r="P59" s="62" t="s">
        <v>55</v>
      </c>
      <c r="Q59" s="62" t="s">
        <v>55</v>
      </c>
      <c r="R59" s="63" t="s">
        <v>55</v>
      </c>
    </row>
    <row r="60" spans="1:18" ht="42.75" customHeight="1" x14ac:dyDescent="0.2">
      <c r="A60" s="40">
        <v>43</v>
      </c>
      <c r="B60" s="44" t="s">
        <v>41</v>
      </c>
      <c r="C60" s="14">
        <v>1960</v>
      </c>
      <c r="D60" s="19">
        <v>43698</v>
      </c>
      <c r="E60" s="13">
        <v>4</v>
      </c>
      <c r="F60" s="20">
        <f>J60</f>
        <v>52.2</v>
      </c>
      <c r="G60" s="10">
        <f>H60+I60</f>
        <v>1</v>
      </c>
      <c r="H60" s="13">
        <v>1</v>
      </c>
      <c r="I60" s="13">
        <v>0</v>
      </c>
      <c r="J60" s="20">
        <f>K60+L60</f>
        <v>52.2</v>
      </c>
      <c r="K60" s="11">
        <v>52.2</v>
      </c>
      <c r="L60" s="11">
        <v>0</v>
      </c>
      <c r="M60" s="20">
        <f>L60</f>
        <v>0</v>
      </c>
      <c r="N60" s="17">
        <v>45657</v>
      </c>
      <c r="O60" s="11">
        <v>233</v>
      </c>
      <c r="P60" s="20">
        <v>2294</v>
      </c>
      <c r="Q60" s="82" t="s">
        <v>134</v>
      </c>
      <c r="R60" s="23" t="s">
        <v>64</v>
      </c>
    </row>
    <row r="61" spans="1:18" ht="42.75" customHeight="1" x14ac:dyDescent="0.2">
      <c r="A61" s="101">
        <v>44</v>
      </c>
      <c r="B61" s="33" t="s">
        <v>22</v>
      </c>
      <c r="C61" s="9" t="s">
        <v>34</v>
      </c>
      <c r="D61" s="17">
        <v>43609</v>
      </c>
      <c r="E61" s="10">
        <v>28</v>
      </c>
      <c r="F61" s="20">
        <f t="shared" ref="F61" si="23">J61</f>
        <v>415.3</v>
      </c>
      <c r="G61" s="10">
        <f t="shared" ref="G61" si="24">H61+I61</f>
        <v>8</v>
      </c>
      <c r="H61" s="10">
        <v>8</v>
      </c>
      <c r="I61" s="10">
        <v>0</v>
      </c>
      <c r="J61" s="20">
        <f t="shared" ref="J61" si="25">K61+L61</f>
        <v>415.3</v>
      </c>
      <c r="K61" s="20">
        <v>415.3</v>
      </c>
      <c r="L61" s="20">
        <v>0</v>
      </c>
      <c r="M61" s="20">
        <f t="shared" ref="M61" si="26">L61</f>
        <v>0</v>
      </c>
      <c r="N61" s="17">
        <v>45657</v>
      </c>
      <c r="O61" s="20">
        <v>415.3</v>
      </c>
      <c r="P61" s="87" t="s">
        <v>160</v>
      </c>
      <c r="Q61" s="86" t="s">
        <v>158</v>
      </c>
      <c r="R61" s="87" t="s">
        <v>64</v>
      </c>
    </row>
    <row r="62" spans="1:18" ht="50.25" customHeight="1" x14ac:dyDescent="0.2">
      <c r="A62" s="101">
        <v>45</v>
      </c>
      <c r="B62" s="35" t="s">
        <v>24</v>
      </c>
      <c r="C62" s="14">
        <v>1957</v>
      </c>
      <c r="D62" s="19">
        <v>43775</v>
      </c>
      <c r="E62" s="13">
        <v>21</v>
      </c>
      <c r="F62" s="20">
        <f>J62</f>
        <v>370.9</v>
      </c>
      <c r="G62" s="10">
        <f>H62+I62</f>
        <v>7</v>
      </c>
      <c r="H62" s="13">
        <v>4</v>
      </c>
      <c r="I62" s="13">
        <v>3</v>
      </c>
      <c r="J62" s="20">
        <f>K62+L62</f>
        <v>370.9</v>
      </c>
      <c r="K62" s="11">
        <v>225.6</v>
      </c>
      <c r="L62" s="11">
        <v>145.30000000000001</v>
      </c>
      <c r="M62" s="20">
        <v>156</v>
      </c>
      <c r="N62" s="17">
        <v>45657</v>
      </c>
      <c r="O62" s="11">
        <v>417.2</v>
      </c>
      <c r="P62" s="20">
        <v>937</v>
      </c>
      <c r="Q62" s="20" t="s">
        <v>68</v>
      </c>
      <c r="R62" s="23" t="s">
        <v>64</v>
      </c>
    </row>
    <row r="63" spans="1:18" ht="57" customHeight="1" x14ac:dyDescent="0.2">
      <c r="A63" s="101">
        <v>46</v>
      </c>
      <c r="B63" s="33" t="s">
        <v>26</v>
      </c>
      <c r="C63" s="13">
        <v>1965</v>
      </c>
      <c r="D63" s="16">
        <v>43913</v>
      </c>
      <c r="E63" s="13">
        <v>48</v>
      </c>
      <c r="F63" s="20">
        <f>J63</f>
        <v>493.4</v>
      </c>
      <c r="G63" s="10">
        <f>H63+I63</f>
        <v>22</v>
      </c>
      <c r="H63" s="13">
        <v>17</v>
      </c>
      <c r="I63" s="13">
        <v>5</v>
      </c>
      <c r="J63" s="20">
        <f>K63+L63</f>
        <v>493.4</v>
      </c>
      <c r="K63" s="11">
        <v>354.5</v>
      </c>
      <c r="L63" s="11">
        <v>138.9</v>
      </c>
      <c r="M63" s="20">
        <v>192.6</v>
      </c>
      <c r="N63" s="17">
        <v>45657</v>
      </c>
      <c r="O63" s="11">
        <v>844.3</v>
      </c>
      <c r="P63" s="20">
        <v>1588</v>
      </c>
      <c r="Q63" s="20" t="s">
        <v>65</v>
      </c>
      <c r="R63" s="23" t="s">
        <v>64</v>
      </c>
    </row>
    <row r="64" spans="1:18" ht="43.5" customHeight="1" x14ac:dyDescent="0.2">
      <c r="A64" s="101">
        <v>47</v>
      </c>
      <c r="B64" s="49" t="s">
        <v>42</v>
      </c>
      <c r="C64" s="13">
        <v>1957</v>
      </c>
      <c r="D64" s="16">
        <v>43913</v>
      </c>
      <c r="E64" s="13">
        <v>22</v>
      </c>
      <c r="F64" s="20">
        <f>J64</f>
        <v>394.7</v>
      </c>
      <c r="G64" s="10">
        <f>H64+I64</f>
        <v>8</v>
      </c>
      <c r="H64" s="13">
        <v>8</v>
      </c>
      <c r="I64" s="13">
        <v>0</v>
      </c>
      <c r="J64" s="20">
        <f>K64+L64</f>
        <v>394.7</v>
      </c>
      <c r="K64" s="11">
        <v>394.7</v>
      </c>
      <c r="L64" s="11">
        <v>0</v>
      </c>
      <c r="M64" s="20">
        <f t="shared" ref="M64" si="27">L64</f>
        <v>0</v>
      </c>
      <c r="N64" s="16">
        <v>45657</v>
      </c>
      <c r="O64" s="11">
        <v>411.5</v>
      </c>
      <c r="P64" s="20">
        <v>1318</v>
      </c>
      <c r="Q64" s="86" t="s">
        <v>157</v>
      </c>
      <c r="R64" s="87" t="s">
        <v>64</v>
      </c>
    </row>
    <row r="65" spans="1:18" ht="43.5" customHeight="1" x14ac:dyDescent="0.2">
      <c r="A65" s="101">
        <v>48</v>
      </c>
      <c r="B65" s="34" t="s">
        <v>98</v>
      </c>
      <c r="C65" s="13">
        <v>1905</v>
      </c>
      <c r="D65" s="16">
        <v>44000</v>
      </c>
      <c r="E65" s="13">
        <v>8</v>
      </c>
      <c r="F65" s="20">
        <f>J65</f>
        <v>100.7</v>
      </c>
      <c r="G65" s="10">
        <f>H65+I65</f>
        <v>3</v>
      </c>
      <c r="H65" s="13">
        <v>1</v>
      </c>
      <c r="I65" s="13">
        <v>2</v>
      </c>
      <c r="J65" s="20">
        <f>K65+L65</f>
        <v>100.7</v>
      </c>
      <c r="K65" s="11">
        <v>35.700000000000003</v>
      </c>
      <c r="L65" s="11">
        <v>65</v>
      </c>
      <c r="M65" s="11">
        <v>70.5</v>
      </c>
      <c r="N65" s="16">
        <v>45657</v>
      </c>
      <c r="O65" s="11">
        <v>191.3</v>
      </c>
      <c r="P65" s="20" t="s">
        <v>55</v>
      </c>
      <c r="Q65" s="20" t="s">
        <v>55</v>
      </c>
      <c r="R65" s="23" t="s">
        <v>63</v>
      </c>
    </row>
    <row r="66" spans="1:18" ht="225" customHeight="1" x14ac:dyDescent="0.2">
      <c r="A66" s="101">
        <v>49</v>
      </c>
      <c r="B66" s="110" t="s">
        <v>165</v>
      </c>
      <c r="C66" s="91">
        <v>1960</v>
      </c>
      <c r="D66" s="42">
        <v>44287</v>
      </c>
      <c r="E66" s="13">
        <v>209</v>
      </c>
      <c r="F66" s="20">
        <f>J66</f>
        <v>1379.1999999999998</v>
      </c>
      <c r="G66" s="10">
        <f>H66+I66</f>
        <v>107</v>
      </c>
      <c r="H66" s="13">
        <v>94</v>
      </c>
      <c r="I66" s="13">
        <v>13</v>
      </c>
      <c r="J66" s="20">
        <f>K66+L66</f>
        <v>1379.1999999999998</v>
      </c>
      <c r="K66" s="11">
        <v>1240.0999999999999</v>
      </c>
      <c r="L66" s="11">
        <v>139.1</v>
      </c>
      <c r="M66" s="11">
        <v>417.1</v>
      </c>
      <c r="N66" s="16">
        <v>45657</v>
      </c>
      <c r="O66" s="13">
        <v>3163.1</v>
      </c>
      <c r="P66" s="20">
        <v>2722</v>
      </c>
      <c r="Q66" s="100" t="s">
        <v>163</v>
      </c>
      <c r="R66" s="87" t="s">
        <v>64</v>
      </c>
    </row>
    <row r="67" spans="1:18" ht="63" customHeight="1" x14ac:dyDescent="0.2">
      <c r="A67" s="50">
        <v>50</v>
      </c>
      <c r="B67" s="35" t="s">
        <v>125</v>
      </c>
      <c r="C67" s="13">
        <v>1962</v>
      </c>
      <c r="D67" s="16">
        <v>44697</v>
      </c>
      <c r="E67" s="13">
        <v>2</v>
      </c>
      <c r="F67" s="11">
        <f t="shared" ref="F67" si="28">J67</f>
        <v>29.9</v>
      </c>
      <c r="G67" s="13">
        <f t="shared" ref="G67" si="29">H67+I67</f>
        <v>1</v>
      </c>
      <c r="H67" s="13">
        <v>0</v>
      </c>
      <c r="I67" s="13">
        <v>1</v>
      </c>
      <c r="J67" s="11">
        <f t="shared" ref="J67" si="30">K67+L67</f>
        <v>29.9</v>
      </c>
      <c r="K67" s="11">
        <v>0</v>
      </c>
      <c r="L67" s="11">
        <v>29.9</v>
      </c>
      <c r="M67" s="11">
        <v>33.1</v>
      </c>
      <c r="N67" s="16">
        <v>45657</v>
      </c>
      <c r="O67" s="13">
        <v>179.6</v>
      </c>
      <c r="P67" s="103" t="s">
        <v>55</v>
      </c>
      <c r="Q67" s="103" t="s">
        <v>147</v>
      </c>
      <c r="R67" s="105" t="s">
        <v>64</v>
      </c>
    </row>
    <row r="68" spans="1:18" ht="63" customHeight="1" x14ac:dyDescent="0.2">
      <c r="A68" s="50">
        <v>51</v>
      </c>
      <c r="B68" s="114" t="s">
        <v>104</v>
      </c>
      <c r="C68" s="13">
        <v>1952</v>
      </c>
      <c r="D68" s="16">
        <v>44000</v>
      </c>
      <c r="E68" s="13">
        <v>23</v>
      </c>
      <c r="F68" s="112">
        <f>J68</f>
        <v>329.2</v>
      </c>
      <c r="G68" s="10">
        <f>H68+I68</f>
        <v>7</v>
      </c>
      <c r="H68" s="13">
        <v>7</v>
      </c>
      <c r="I68" s="13">
        <v>0</v>
      </c>
      <c r="J68" s="112">
        <f>K68+L68</f>
        <v>329.2</v>
      </c>
      <c r="K68" s="11">
        <v>329.2</v>
      </c>
      <c r="L68" s="11">
        <v>0</v>
      </c>
      <c r="M68" s="11">
        <v>0</v>
      </c>
      <c r="N68" s="16">
        <v>45657</v>
      </c>
      <c r="O68" s="11">
        <v>371.7</v>
      </c>
      <c r="P68" s="112">
        <v>904</v>
      </c>
      <c r="Q68" s="112" t="s">
        <v>99</v>
      </c>
      <c r="R68" s="113" t="s">
        <v>64</v>
      </c>
    </row>
    <row r="69" spans="1:18" ht="63" customHeight="1" x14ac:dyDescent="0.2">
      <c r="A69" s="50">
        <v>52</v>
      </c>
      <c r="B69" s="114" t="s">
        <v>46</v>
      </c>
      <c r="C69" s="13">
        <v>1935</v>
      </c>
      <c r="D69" s="16">
        <v>44144</v>
      </c>
      <c r="E69" s="13">
        <v>7</v>
      </c>
      <c r="F69" s="107">
        <f>J69</f>
        <v>110.9</v>
      </c>
      <c r="G69" s="108">
        <f>H69+I69</f>
        <v>2</v>
      </c>
      <c r="H69" s="13">
        <v>2</v>
      </c>
      <c r="I69" s="13">
        <v>0</v>
      </c>
      <c r="J69" s="107">
        <f>K69+L69</f>
        <v>110.9</v>
      </c>
      <c r="K69" s="11">
        <v>110.9</v>
      </c>
      <c r="L69" s="11">
        <v>0</v>
      </c>
      <c r="M69" s="107">
        <f>L69</f>
        <v>0</v>
      </c>
      <c r="N69" s="16">
        <v>45657</v>
      </c>
      <c r="O69" s="11">
        <v>439.1</v>
      </c>
      <c r="P69" s="112">
        <v>562</v>
      </c>
      <c r="Q69" s="112" t="s">
        <v>61</v>
      </c>
      <c r="R69" s="113" t="s">
        <v>64</v>
      </c>
    </row>
    <row r="70" spans="1:18" s="30" customFormat="1" ht="43.5" customHeight="1" x14ac:dyDescent="0.2">
      <c r="A70" s="127" t="s">
        <v>83</v>
      </c>
      <c r="B70" s="128"/>
      <c r="C70" s="128"/>
      <c r="D70" s="129"/>
      <c r="E70" s="64">
        <f>E60+E61+E62+E63+E64+E65+E66+E67+E68+E69</f>
        <v>372</v>
      </c>
      <c r="F70" s="65">
        <f t="shared" ref="F70:M70" si="31">F60+F61+F62+F63+F64+F65+F66+F67+F68+F69</f>
        <v>3676.3999999999996</v>
      </c>
      <c r="G70" s="64">
        <f t="shared" si="31"/>
        <v>166</v>
      </c>
      <c r="H70" s="64">
        <f t="shared" si="31"/>
        <v>142</v>
      </c>
      <c r="I70" s="64">
        <f t="shared" si="31"/>
        <v>24</v>
      </c>
      <c r="J70" s="65">
        <f t="shared" si="31"/>
        <v>3676.3999999999996</v>
      </c>
      <c r="K70" s="65">
        <f t="shared" si="31"/>
        <v>3158.2</v>
      </c>
      <c r="L70" s="65">
        <f t="shared" si="31"/>
        <v>518.20000000000005</v>
      </c>
      <c r="M70" s="65">
        <f t="shared" si="31"/>
        <v>869.30000000000007</v>
      </c>
      <c r="N70" s="62" t="s">
        <v>55</v>
      </c>
      <c r="O70" s="62" t="s">
        <v>55</v>
      </c>
      <c r="P70" s="62" t="s">
        <v>55</v>
      </c>
      <c r="Q70" s="62" t="s">
        <v>55</v>
      </c>
      <c r="R70" s="63" t="s">
        <v>55</v>
      </c>
    </row>
    <row r="71" spans="1:18" s="30" customFormat="1" ht="43.5" customHeight="1" x14ac:dyDescent="0.2">
      <c r="A71" s="50">
        <v>53</v>
      </c>
      <c r="B71" s="33" t="s">
        <v>26</v>
      </c>
      <c r="C71" s="13">
        <v>1965</v>
      </c>
      <c r="D71" s="16">
        <v>43913</v>
      </c>
      <c r="E71" s="13">
        <v>3</v>
      </c>
      <c r="F71" s="112">
        <f>J71</f>
        <v>52.2</v>
      </c>
      <c r="G71" s="10">
        <f>H71+I71</f>
        <v>3</v>
      </c>
      <c r="H71" s="13">
        <v>3</v>
      </c>
      <c r="I71" s="13">
        <v>0</v>
      </c>
      <c r="J71" s="112">
        <f>K71+L71</f>
        <v>52.2</v>
      </c>
      <c r="K71" s="11">
        <v>52.2</v>
      </c>
      <c r="L71" s="11">
        <v>0</v>
      </c>
      <c r="M71" s="112">
        <v>0</v>
      </c>
      <c r="N71" s="17">
        <v>46022</v>
      </c>
      <c r="O71" s="11">
        <v>844.3</v>
      </c>
      <c r="P71" s="112">
        <v>1588</v>
      </c>
      <c r="Q71" s="112" t="s">
        <v>65</v>
      </c>
      <c r="R71" s="113" t="s">
        <v>64</v>
      </c>
    </row>
    <row r="72" spans="1:18" s="30" customFormat="1" ht="43.5" customHeight="1" x14ac:dyDescent="0.2">
      <c r="A72" s="50">
        <v>54</v>
      </c>
      <c r="B72" s="44" t="s">
        <v>25</v>
      </c>
      <c r="C72" s="14">
        <v>1964</v>
      </c>
      <c r="D72" s="19">
        <v>43913</v>
      </c>
      <c r="E72" s="13">
        <v>105</v>
      </c>
      <c r="F72" s="20">
        <f>J72</f>
        <v>1196.8999999999999</v>
      </c>
      <c r="G72" s="10">
        <f>H72+I72</f>
        <v>47</v>
      </c>
      <c r="H72" s="13">
        <v>45</v>
      </c>
      <c r="I72" s="13">
        <v>2</v>
      </c>
      <c r="J72" s="20">
        <f>K72+L72</f>
        <v>1196.8999999999999</v>
      </c>
      <c r="K72" s="11">
        <v>1112.3</v>
      </c>
      <c r="L72" s="11">
        <v>84.6</v>
      </c>
      <c r="M72" s="20">
        <f>L72</f>
        <v>84.6</v>
      </c>
      <c r="N72" s="16">
        <v>46022</v>
      </c>
      <c r="O72" s="11">
        <v>1527.8</v>
      </c>
      <c r="P72" s="20">
        <v>1692</v>
      </c>
      <c r="Q72" s="20" t="s">
        <v>69</v>
      </c>
      <c r="R72" s="23" t="s">
        <v>64</v>
      </c>
    </row>
    <row r="73" spans="1:18" s="12" customFormat="1" ht="44.25" customHeight="1" x14ac:dyDescent="0.2">
      <c r="A73" s="50">
        <v>55</v>
      </c>
      <c r="B73" s="90" t="s">
        <v>104</v>
      </c>
      <c r="C73" s="13">
        <v>1952</v>
      </c>
      <c r="D73" s="16">
        <v>44000</v>
      </c>
      <c r="E73" s="13">
        <v>4</v>
      </c>
      <c r="F73" s="20">
        <f>J73</f>
        <v>43.3</v>
      </c>
      <c r="G73" s="10">
        <f>H73+I73</f>
        <v>1</v>
      </c>
      <c r="H73" s="13">
        <v>1</v>
      </c>
      <c r="I73" s="13">
        <v>0</v>
      </c>
      <c r="J73" s="20">
        <f>K73+L73</f>
        <v>43.3</v>
      </c>
      <c r="K73" s="11">
        <v>43.3</v>
      </c>
      <c r="L73" s="11">
        <v>0</v>
      </c>
      <c r="M73" s="11">
        <v>0</v>
      </c>
      <c r="N73" s="16">
        <v>45747</v>
      </c>
      <c r="O73" s="11">
        <v>371.7</v>
      </c>
      <c r="P73" s="20">
        <v>904</v>
      </c>
      <c r="Q73" s="20" t="s">
        <v>99</v>
      </c>
      <c r="R73" s="23" t="s">
        <v>64</v>
      </c>
    </row>
    <row r="74" spans="1:18" s="12" customFormat="1" ht="106.5" customHeight="1" x14ac:dyDescent="0.2">
      <c r="A74" s="50">
        <v>56</v>
      </c>
      <c r="B74" s="88" t="s">
        <v>166</v>
      </c>
      <c r="C74" s="91">
        <v>1960</v>
      </c>
      <c r="D74" s="42">
        <v>44287</v>
      </c>
      <c r="E74" s="13">
        <v>70</v>
      </c>
      <c r="F74" s="20">
        <f>J74</f>
        <v>417.6</v>
      </c>
      <c r="G74" s="10">
        <f>H74+I74</f>
        <v>33</v>
      </c>
      <c r="H74" s="13">
        <v>30</v>
      </c>
      <c r="I74" s="13">
        <v>3</v>
      </c>
      <c r="J74" s="20">
        <f>K74+L74</f>
        <v>417.6</v>
      </c>
      <c r="K74" s="11">
        <v>383.5</v>
      </c>
      <c r="L74" s="11">
        <v>34.1</v>
      </c>
      <c r="M74" s="11">
        <v>84</v>
      </c>
      <c r="N74" s="16">
        <v>46022</v>
      </c>
      <c r="O74" s="13">
        <v>3163.1</v>
      </c>
      <c r="P74" s="100">
        <v>2722</v>
      </c>
      <c r="Q74" s="100" t="s">
        <v>163</v>
      </c>
      <c r="R74" s="87" t="s">
        <v>64</v>
      </c>
    </row>
    <row r="75" spans="1:18" s="31" customFormat="1" ht="44.25" customHeight="1" x14ac:dyDescent="0.2">
      <c r="A75" s="127" t="s">
        <v>84</v>
      </c>
      <c r="B75" s="128"/>
      <c r="C75" s="128"/>
      <c r="D75" s="129"/>
      <c r="E75" s="66">
        <f>E71+E72+E73+E74</f>
        <v>182</v>
      </c>
      <c r="F75" s="65">
        <f t="shared" ref="F75:M75" si="32">F71+F72+F73+F74</f>
        <v>1710</v>
      </c>
      <c r="G75" s="111">
        <f t="shared" si="32"/>
        <v>84</v>
      </c>
      <c r="H75" s="111">
        <f t="shared" si="32"/>
        <v>79</v>
      </c>
      <c r="I75" s="111">
        <f t="shared" si="32"/>
        <v>5</v>
      </c>
      <c r="J75" s="65">
        <f t="shared" si="32"/>
        <v>1710</v>
      </c>
      <c r="K75" s="65">
        <f t="shared" si="32"/>
        <v>1591.3</v>
      </c>
      <c r="L75" s="65">
        <f t="shared" si="32"/>
        <v>118.69999999999999</v>
      </c>
      <c r="M75" s="65">
        <f t="shared" si="32"/>
        <v>168.6</v>
      </c>
      <c r="N75" s="62" t="s">
        <v>55</v>
      </c>
      <c r="O75" s="62" t="s">
        <v>55</v>
      </c>
      <c r="P75" s="62" t="s">
        <v>55</v>
      </c>
      <c r="Q75" s="62" t="s">
        <v>55</v>
      </c>
      <c r="R75" s="63" t="s">
        <v>55</v>
      </c>
    </row>
    <row r="76" spans="1:18" s="31" customFormat="1" ht="85.5" customHeight="1" x14ac:dyDescent="0.2">
      <c r="A76" s="60">
        <v>57</v>
      </c>
      <c r="B76" s="59" t="s">
        <v>164</v>
      </c>
      <c r="C76" s="13">
        <v>1960</v>
      </c>
      <c r="D76" s="42">
        <v>44287</v>
      </c>
      <c r="E76" s="13">
        <v>8</v>
      </c>
      <c r="F76" s="20">
        <f t="shared" ref="F76:F80" si="33">J76</f>
        <v>513.5</v>
      </c>
      <c r="G76" s="10">
        <f t="shared" ref="G76:G80" si="34">H76+I76</f>
        <v>4</v>
      </c>
      <c r="H76" s="13">
        <v>4</v>
      </c>
      <c r="I76" s="13">
        <v>0</v>
      </c>
      <c r="J76" s="20">
        <f t="shared" ref="J76:J80" si="35">K76+L76</f>
        <v>513.5</v>
      </c>
      <c r="K76" s="11">
        <v>513.5</v>
      </c>
      <c r="L76" s="11">
        <v>0</v>
      </c>
      <c r="M76" s="11">
        <v>0</v>
      </c>
      <c r="N76" s="16">
        <v>46387</v>
      </c>
      <c r="O76" s="13">
        <v>3163.1</v>
      </c>
      <c r="P76" s="109">
        <v>2722</v>
      </c>
      <c r="Q76" s="109" t="s">
        <v>163</v>
      </c>
      <c r="R76" s="87" t="s">
        <v>64</v>
      </c>
    </row>
    <row r="77" spans="1:18" s="31" customFormat="1" ht="44.25" customHeight="1" x14ac:dyDescent="0.2">
      <c r="A77" s="115">
        <v>58</v>
      </c>
      <c r="B77" s="34" t="s">
        <v>43</v>
      </c>
      <c r="C77" s="13">
        <v>1920</v>
      </c>
      <c r="D77" s="16">
        <v>44027</v>
      </c>
      <c r="E77" s="13">
        <v>4</v>
      </c>
      <c r="F77" s="20">
        <f t="shared" si="33"/>
        <v>54.3</v>
      </c>
      <c r="G77" s="10">
        <f t="shared" si="34"/>
        <v>2</v>
      </c>
      <c r="H77" s="13">
        <v>0</v>
      </c>
      <c r="I77" s="13">
        <v>2</v>
      </c>
      <c r="J77" s="20">
        <f t="shared" si="35"/>
        <v>54.3</v>
      </c>
      <c r="K77" s="11">
        <v>0</v>
      </c>
      <c r="L77" s="11">
        <v>54.3</v>
      </c>
      <c r="M77" s="20">
        <f>L77</f>
        <v>54.3</v>
      </c>
      <c r="N77" s="16">
        <v>46387</v>
      </c>
      <c r="O77" s="11">
        <v>120</v>
      </c>
      <c r="P77" s="15">
        <v>1071</v>
      </c>
      <c r="Q77" s="86" t="s">
        <v>139</v>
      </c>
      <c r="R77" s="87" t="s">
        <v>64</v>
      </c>
    </row>
    <row r="78" spans="1:18" s="31" customFormat="1" ht="44.25" customHeight="1" x14ac:dyDescent="0.2">
      <c r="A78" s="115">
        <v>59</v>
      </c>
      <c r="B78" s="41" t="s">
        <v>95</v>
      </c>
      <c r="C78" s="13">
        <v>1940</v>
      </c>
      <c r="D78" s="16">
        <v>44403</v>
      </c>
      <c r="E78" s="13">
        <v>20</v>
      </c>
      <c r="F78" s="20">
        <f t="shared" si="33"/>
        <v>439.7</v>
      </c>
      <c r="G78" s="10">
        <f t="shared" si="34"/>
        <v>7</v>
      </c>
      <c r="H78" s="13">
        <v>3</v>
      </c>
      <c r="I78" s="13">
        <v>4</v>
      </c>
      <c r="J78" s="20">
        <f t="shared" si="35"/>
        <v>439.7</v>
      </c>
      <c r="K78" s="11">
        <v>192.2</v>
      </c>
      <c r="L78" s="11">
        <v>247.5</v>
      </c>
      <c r="M78" s="11">
        <v>247.5</v>
      </c>
      <c r="N78" s="16">
        <v>46387</v>
      </c>
      <c r="O78" s="13">
        <v>495.3</v>
      </c>
      <c r="P78" s="20" t="s">
        <v>55</v>
      </c>
      <c r="Q78" s="86" t="s">
        <v>155</v>
      </c>
      <c r="R78" s="87" t="s">
        <v>64</v>
      </c>
    </row>
    <row r="79" spans="1:18" s="31" customFormat="1" ht="44.25" customHeight="1" x14ac:dyDescent="0.2">
      <c r="A79" s="115">
        <v>60</v>
      </c>
      <c r="B79" s="34" t="s">
        <v>101</v>
      </c>
      <c r="C79" s="13">
        <v>1957</v>
      </c>
      <c r="D79" s="16">
        <v>44106</v>
      </c>
      <c r="E79" s="13">
        <v>21</v>
      </c>
      <c r="F79" s="20">
        <f t="shared" si="33"/>
        <v>425.70000000000005</v>
      </c>
      <c r="G79" s="10">
        <f t="shared" si="34"/>
        <v>8</v>
      </c>
      <c r="H79" s="13">
        <v>5</v>
      </c>
      <c r="I79" s="13">
        <v>3</v>
      </c>
      <c r="J79" s="20">
        <f t="shared" si="35"/>
        <v>425.70000000000005</v>
      </c>
      <c r="K79" s="11">
        <v>250.3</v>
      </c>
      <c r="L79" s="11">
        <v>175.4</v>
      </c>
      <c r="M79" s="11">
        <f>L79</f>
        <v>175.4</v>
      </c>
      <c r="N79" s="16">
        <v>46387</v>
      </c>
      <c r="O79" s="11">
        <v>426.1</v>
      </c>
      <c r="P79" s="20">
        <v>965</v>
      </c>
      <c r="Q79" s="46" t="s">
        <v>100</v>
      </c>
      <c r="R79" s="23" t="s">
        <v>64</v>
      </c>
    </row>
    <row r="80" spans="1:18" s="31" customFormat="1" ht="44.25" customHeight="1" x14ac:dyDescent="0.2">
      <c r="A80" s="115">
        <v>61</v>
      </c>
      <c r="B80" s="75" t="s">
        <v>89</v>
      </c>
      <c r="C80" s="13">
        <v>1951</v>
      </c>
      <c r="D80" s="16">
        <v>44347</v>
      </c>
      <c r="E80" s="13">
        <v>11</v>
      </c>
      <c r="F80" s="20">
        <f t="shared" si="33"/>
        <v>210.1</v>
      </c>
      <c r="G80" s="10">
        <f t="shared" si="34"/>
        <v>5</v>
      </c>
      <c r="H80" s="13">
        <v>4</v>
      </c>
      <c r="I80" s="13">
        <v>1</v>
      </c>
      <c r="J80" s="20">
        <f t="shared" si="35"/>
        <v>210.1</v>
      </c>
      <c r="K80" s="11">
        <v>166.6</v>
      </c>
      <c r="L80" s="11">
        <v>43.5</v>
      </c>
      <c r="M80" s="11">
        <v>43.5</v>
      </c>
      <c r="N80" s="16">
        <v>46387</v>
      </c>
      <c r="O80" s="13">
        <v>407.4</v>
      </c>
      <c r="P80" s="98">
        <v>951</v>
      </c>
      <c r="Q80" s="13" t="s">
        <v>90</v>
      </c>
      <c r="R80" s="23" t="s">
        <v>64</v>
      </c>
    </row>
    <row r="81" spans="1:18" s="31" customFormat="1" ht="44.25" customHeight="1" x14ac:dyDescent="0.2">
      <c r="A81" s="115">
        <v>62</v>
      </c>
      <c r="B81" s="75" t="s">
        <v>118</v>
      </c>
      <c r="C81" s="13">
        <v>1939</v>
      </c>
      <c r="D81" s="16">
        <v>44403</v>
      </c>
      <c r="E81" s="13">
        <v>13</v>
      </c>
      <c r="F81" s="20">
        <f>J81</f>
        <v>286.2</v>
      </c>
      <c r="G81" s="10">
        <f>H81+I81</f>
        <v>6</v>
      </c>
      <c r="H81" s="13">
        <v>4</v>
      </c>
      <c r="I81" s="13">
        <v>2</v>
      </c>
      <c r="J81" s="20">
        <f>K81+L81</f>
        <v>286.2</v>
      </c>
      <c r="K81" s="11">
        <v>168.9</v>
      </c>
      <c r="L81" s="11">
        <v>117.3</v>
      </c>
      <c r="M81" s="11">
        <v>117.3</v>
      </c>
      <c r="N81" s="16">
        <v>46387</v>
      </c>
      <c r="O81" s="13">
        <v>471.5</v>
      </c>
      <c r="P81" s="20" t="s">
        <v>55</v>
      </c>
      <c r="Q81" s="86" t="s">
        <v>155</v>
      </c>
      <c r="R81" s="87" t="s">
        <v>64</v>
      </c>
    </row>
    <row r="82" spans="1:18" s="31" customFormat="1" ht="44.25" customHeight="1" x14ac:dyDescent="0.2">
      <c r="A82" s="115">
        <v>63</v>
      </c>
      <c r="B82" s="41" t="s">
        <v>132</v>
      </c>
      <c r="C82" s="13">
        <v>1935</v>
      </c>
      <c r="D82" s="16">
        <v>44403</v>
      </c>
      <c r="E82" s="13">
        <v>14</v>
      </c>
      <c r="F82" s="20">
        <f>J82</f>
        <v>353.7</v>
      </c>
      <c r="G82" s="10">
        <f>H82+I82</f>
        <v>6</v>
      </c>
      <c r="H82" s="13">
        <v>4</v>
      </c>
      <c r="I82" s="13">
        <v>2</v>
      </c>
      <c r="J82" s="20">
        <f>K82+L82</f>
        <v>353.7</v>
      </c>
      <c r="K82" s="11">
        <v>177.7</v>
      </c>
      <c r="L82" s="11">
        <v>176</v>
      </c>
      <c r="M82" s="11">
        <v>176</v>
      </c>
      <c r="N82" s="16">
        <v>46387</v>
      </c>
      <c r="O82" s="13">
        <v>353.7</v>
      </c>
      <c r="P82" s="13">
        <v>676</v>
      </c>
      <c r="Q82" s="13" t="s">
        <v>97</v>
      </c>
      <c r="R82" s="23" t="s">
        <v>64</v>
      </c>
    </row>
    <row r="83" spans="1:18" s="32" customFormat="1" ht="36" customHeight="1" x14ac:dyDescent="0.25">
      <c r="A83" s="117" t="s">
        <v>85</v>
      </c>
      <c r="B83" s="118"/>
      <c r="C83" s="118"/>
      <c r="D83" s="119"/>
      <c r="E83" s="66">
        <f>E76+E77+E78+E79+E80+E81+E82</f>
        <v>91</v>
      </c>
      <c r="F83" s="65">
        <f t="shared" ref="F83:M83" si="36">F76+F77+F78+F79+F80+F81+F82</f>
        <v>2283.1999999999998</v>
      </c>
      <c r="G83" s="106">
        <f t="shared" si="36"/>
        <v>38</v>
      </c>
      <c r="H83" s="106">
        <f t="shared" si="36"/>
        <v>24</v>
      </c>
      <c r="I83" s="106">
        <f t="shared" si="36"/>
        <v>14</v>
      </c>
      <c r="J83" s="65">
        <f t="shared" si="36"/>
        <v>2283.1999999999998</v>
      </c>
      <c r="K83" s="65">
        <f t="shared" si="36"/>
        <v>1469.2</v>
      </c>
      <c r="L83" s="65">
        <f t="shared" si="36"/>
        <v>814</v>
      </c>
      <c r="M83" s="65">
        <f t="shared" si="36"/>
        <v>814</v>
      </c>
      <c r="N83" s="62" t="s">
        <v>55</v>
      </c>
      <c r="O83" s="62" t="s">
        <v>55</v>
      </c>
      <c r="P83" s="62" t="s">
        <v>55</v>
      </c>
      <c r="Q83" s="62" t="s">
        <v>55</v>
      </c>
      <c r="R83" s="63" t="s">
        <v>55</v>
      </c>
    </row>
    <row r="84" spans="1:18" s="32" customFormat="1" ht="40.5" customHeight="1" x14ac:dyDescent="0.25">
      <c r="A84" s="56">
        <v>64</v>
      </c>
      <c r="B84" s="41" t="s">
        <v>46</v>
      </c>
      <c r="C84" s="13">
        <v>1935</v>
      </c>
      <c r="D84" s="16">
        <v>44144</v>
      </c>
      <c r="E84" s="13">
        <v>12</v>
      </c>
      <c r="F84" s="107">
        <f>J84</f>
        <v>200.9</v>
      </c>
      <c r="G84" s="108">
        <f>H84+I84</f>
        <v>4</v>
      </c>
      <c r="H84" s="13">
        <v>0</v>
      </c>
      <c r="I84" s="13">
        <v>4</v>
      </c>
      <c r="J84" s="107">
        <f>K84+L84</f>
        <v>200.9</v>
      </c>
      <c r="K84" s="11">
        <v>0</v>
      </c>
      <c r="L84" s="11">
        <v>200.9</v>
      </c>
      <c r="M84" s="107">
        <f>L84</f>
        <v>200.9</v>
      </c>
      <c r="N84" s="16">
        <v>46752</v>
      </c>
      <c r="O84" s="11">
        <v>439.1</v>
      </c>
      <c r="P84" s="20">
        <v>562</v>
      </c>
      <c r="Q84" s="20" t="s">
        <v>61</v>
      </c>
      <c r="R84" s="23" t="s">
        <v>64</v>
      </c>
    </row>
    <row r="85" spans="1:18" s="32" customFormat="1" ht="46.5" customHeight="1" x14ac:dyDescent="0.25">
      <c r="A85" s="116">
        <v>65</v>
      </c>
      <c r="B85" s="35" t="s">
        <v>72</v>
      </c>
      <c r="C85" s="13">
        <v>1964</v>
      </c>
      <c r="D85" s="16">
        <v>44106</v>
      </c>
      <c r="E85" s="13">
        <v>34</v>
      </c>
      <c r="F85" s="20">
        <f t="shared" ref="F85:F89" si="37">J85</f>
        <v>456.6</v>
      </c>
      <c r="G85" s="10">
        <f t="shared" ref="G85:G89" si="38">H85+I85</f>
        <v>12</v>
      </c>
      <c r="H85" s="13">
        <v>10</v>
      </c>
      <c r="I85" s="13">
        <v>2</v>
      </c>
      <c r="J85" s="20">
        <f t="shared" ref="J85:J89" si="39">K85+L85</f>
        <v>456.6</v>
      </c>
      <c r="K85" s="11">
        <v>384.1</v>
      </c>
      <c r="L85" s="11">
        <v>72.5</v>
      </c>
      <c r="M85" s="20">
        <f>L85</f>
        <v>72.5</v>
      </c>
      <c r="N85" s="16">
        <v>46752</v>
      </c>
      <c r="O85" s="13">
        <v>457.3</v>
      </c>
      <c r="P85" s="11">
        <v>1080</v>
      </c>
      <c r="Q85" s="13" t="s">
        <v>73</v>
      </c>
      <c r="R85" s="23" t="s">
        <v>64</v>
      </c>
    </row>
    <row r="86" spans="1:18" ht="45" x14ac:dyDescent="0.2">
      <c r="A86" s="116">
        <v>66</v>
      </c>
      <c r="B86" s="75" t="s">
        <v>121</v>
      </c>
      <c r="C86" s="13">
        <v>1953</v>
      </c>
      <c r="D86" s="16">
        <v>44475</v>
      </c>
      <c r="E86" s="13">
        <v>19</v>
      </c>
      <c r="F86" s="20">
        <f>J86</f>
        <v>405</v>
      </c>
      <c r="G86" s="10">
        <f>H86+I86</f>
        <v>8</v>
      </c>
      <c r="H86" s="13">
        <v>8</v>
      </c>
      <c r="I86" s="13">
        <v>0</v>
      </c>
      <c r="J86" s="20">
        <f>K86+L86</f>
        <v>405</v>
      </c>
      <c r="K86" s="11">
        <v>405</v>
      </c>
      <c r="L86" s="11">
        <v>0</v>
      </c>
      <c r="M86" s="11">
        <f>L86</f>
        <v>0</v>
      </c>
      <c r="N86" s="16">
        <v>46752</v>
      </c>
      <c r="O86" s="13">
        <v>406.1</v>
      </c>
      <c r="P86" s="20" t="s">
        <v>55</v>
      </c>
      <c r="Q86" s="86" t="s">
        <v>154</v>
      </c>
      <c r="R86" s="87" t="s">
        <v>64</v>
      </c>
    </row>
    <row r="87" spans="1:18" ht="45" x14ac:dyDescent="0.2">
      <c r="A87" s="116">
        <v>67</v>
      </c>
      <c r="B87" s="75" t="s">
        <v>120</v>
      </c>
      <c r="C87" s="13">
        <v>1953</v>
      </c>
      <c r="D87" s="16">
        <v>44475</v>
      </c>
      <c r="E87" s="13">
        <v>14</v>
      </c>
      <c r="F87" s="20">
        <f>J87</f>
        <v>419.6</v>
      </c>
      <c r="G87" s="10">
        <f>H87+I87</f>
        <v>8</v>
      </c>
      <c r="H87" s="13">
        <v>7</v>
      </c>
      <c r="I87" s="13">
        <v>1</v>
      </c>
      <c r="J87" s="20">
        <f>K87+L87</f>
        <v>419.6</v>
      </c>
      <c r="K87" s="11">
        <v>367.1</v>
      </c>
      <c r="L87" s="11">
        <v>52.5</v>
      </c>
      <c r="M87" s="11">
        <f>L87</f>
        <v>52.5</v>
      </c>
      <c r="N87" s="16">
        <v>46752</v>
      </c>
      <c r="O87" s="13">
        <v>424.4</v>
      </c>
      <c r="P87" s="20" t="s">
        <v>55</v>
      </c>
      <c r="Q87" s="86" t="s">
        <v>154</v>
      </c>
      <c r="R87" s="87" t="s">
        <v>64</v>
      </c>
    </row>
    <row r="88" spans="1:18" ht="45" x14ac:dyDescent="0.2">
      <c r="A88" s="116">
        <v>68</v>
      </c>
      <c r="B88" s="41" t="s">
        <v>91</v>
      </c>
      <c r="C88" s="13">
        <v>1950</v>
      </c>
      <c r="D88" s="16">
        <v>44347</v>
      </c>
      <c r="E88" s="13">
        <v>30</v>
      </c>
      <c r="F88" s="20">
        <f t="shared" si="37"/>
        <v>461</v>
      </c>
      <c r="G88" s="10">
        <f t="shared" si="38"/>
        <v>11</v>
      </c>
      <c r="H88" s="13">
        <v>9</v>
      </c>
      <c r="I88" s="13">
        <v>2</v>
      </c>
      <c r="J88" s="20">
        <f t="shared" si="39"/>
        <v>461</v>
      </c>
      <c r="K88" s="11">
        <v>370.3</v>
      </c>
      <c r="L88" s="11">
        <v>90.7</v>
      </c>
      <c r="M88" s="11">
        <v>90.7</v>
      </c>
      <c r="N88" s="16">
        <v>46477</v>
      </c>
      <c r="O88" s="45">
        <v>514.20000000000005</v>
      </c>
      <c r="P88" s="13">
        <v>1914</v>
      </c>
      <c r="Q88" s="46" t="s">
        <v>92</v>
      </c>
      <c r="R88" s="23" t="s">
        <v>64</v>
      </c>
    </row>
    <row r="89" spans="1:18" ht="45" x14ac:dyDescent="0.2">
      <c r="A89" s="116">
        <v>69</v>
      </c>
      <c r="B89" s="41" t="s">
        <v>93</v>
      </c>
      <c r="C89" s="13">
        <v>1957</v>
      </c>
      <c r="D89" s="16">
        <v>44403</v>
      </c>
      <c r="E89" s="13">
        <v>37</v>
      </c>
      <c r="F89" s="20">
        <f t="shared" si="37"/>
        <v>407</v>
      </c>
      <c r="G89" s="10">
        <f t="shared" si="38"/>
        <v>9</v>
      </c>
      <c r="H89" s="13">
        <v>8</v>
      </c>
      <c r="I89" s="13">
        <v>1</v>
      </c>
      <c r="J89" s="20">
        <f t="shared" si="39"/>
        <v>407</v>
      </c>
      <c r="K89" s="11">
        <v>357.1</v>
      </c>
      <c r="L89" s="11">
        <v>49.9</v>
      </c>
      <c r="M89" s="11">
        <v>49.9</v>
      </c>
      <c r="N89" s="16">
        <v>46752</v>
      </c>
      <c r="O89" s="13">
        <v>420.6</v>
      </c>
      <c r="P89" s="13">
        <v>1433</v>
      </c>
      <c r="Q89" s="13" t="s">
        <v>94</v>
      </c>
      <c r="R89" s="23" t="s">
        <v>64</v>
      </c>
    </row>
    <row r="90" spans="1:18" ht="45" x14ac:dyDescent="0.2">
      <c r="A90" s="104">
        <v>70</v>
      </c>
      <c r="B90" s="69" t="s">
        <v>116</v>
      </c>
      <c r="C90" s="13">
        <v>1953</v>
      </c>
      <c r="D90" s="16">
        <v>44601</v>
      </c>
      <c r="E90" s="13">
        <v>20</v>
      </c>
      <c r="F90" s="20">
        <f>J90</f>
        <v>397.4</v>
      </c>
      <c r="G90" s="10">
        <f>H90+I90</f>
        <v>8</v>
      </c>
      <c r="H90" s="13">
        <v>8</v>
      </c>
      <c r="I90" s="13">
        <v>0</v>
      </c>
      <c r="J90" s="20">
        <f>K90+L90</f>
        <v>397.4</v>
      </c>
      <c r="K90" s="11">
        <v>397.4</v>
      </c>
      <c r="L90" s="11">
        <v>0</v>
      </c>
      <c r="M90" s="11">
        <f>L90</f>
        <v>0</v>
      </c>
      <c r="N90" s="16">
        <v>46752</v>
      </c>
      <c r="O90" s="13">
        <v>197.1</v>
      </c>
      <c r="P90" s="20">
        <v>309</v>
      </c>
      <c r="Q90" s="86" t="s">
        <v>153</v>
      </c>
      <c r="R90" s="87" t="s">
        <v>64</v>
      </c>
    </row>
    <row r="91" spans="1:18" ht="33.75" customHeight="1" x14ac:dyDescent="0.2">
      <c r="A91" s="117" t="s">
        <v>86</v>
      </c>
      <c r="B91" s="118"/>
      <c r="C91" s="118"/>
      <c r="D91" s="119"/>
      <c r="E91" s="66">
        <f>E84+E85+E86+E87+E88+E89+E90</f>
        <v>166</v>
      </c>
      <c r="F91" s="65">
        <f t="shared" ref="F91:M91" si="40">F84+F85+F86+F87+F88+F89+F90</f>
        <v>2747.5</v>
      </c>
      <c r="G91" s="106">
        <f t="shared" si="40"/>
        <v>60</v>
      </c>
      <c r="H91" s="106">
        <f t="shared" si="40"/>
        <v>50</v>
      </c>
      <c r="I91" s="106">
        <f t="shared" si="40"/>
        <v>10</v>
      </c>
      <c r="J91" s="65">
        <f t="shared" si="40"/>
        <v>2747.5</v>
      </c>
      <c r="K91" s="65">
        <f t="shared" si="40"/>
        <v>2281</v>
      </c>
      <c r="L91" s="65">
        <f t="shared" si="40"/>
        <v>466.49999999999994</v>
      </c>
      <c r="M91" s="65">
        <f t="shared" si="40"/>
        <v>466.49999999999994</v>
      </c>
      <c r="N91" s="62" t="s">
        <v>55</v>
      </c>
      <c r="O91" s="62" t="s">
        <v>55</v>
      </c>
      <c r="P91" s="62" t="s">
        <v>55</v>
      </c>
      <c r="Q91" s="62" t="s">
        <v>55</v>
      </c>
      <c r="R91" s="63" t="s">
        <v>55</v>
      </c>
    </row>
    <row r="92" spans="1:18" s="79" customFormat="1" ht="46.5" customHeight="1" x14ac:dyDescent="0.2">
      <c r="A92" s="74">
        <v>71</v>
      </c>
      <c r="B92" s="75" t="s">
        <v>133</v>
      </c>
      <c r="C92" s="13">
        <v>1954</v>
      </c>
      <c r="D92" s="16">
        <v>44285</v>
      </c>
      <c r="E92" s="13">
        <v>19</v>
      </c>
      <c r="F92" s="20">
        <f>J92</f>
        <v>361.4</v>
      </c>
      <c r="G92" s="10">
        <f>H92+I92</f>
        <v>6</v>
      </c>
      <c r="H92" s="13">
        <v>6</v>
      </c>
      <c r="I92" s="13">
        <v>0</v>
      </c>
      <c r="J92" s="20">
        <f>K92+L92</f>
        <v>361.4</v>
      </c>
      <c r="K92" s="11">
        <v>361.4</v>
      </c>
      <c r="L92" s="11">
        <v>0</v>
      </c>
      <c r="M92" s="11">
        <v>0</v>
      </c>
      <c r="N92" s="16">
        <v>47118</v>
      </c>
      <c r="O92" s="45">
        <v>481.1</v>
      </c>
      <c r="P92" s="20" t="s">
        <v>55</v>
      </c>
      <c r="Q92" s="86" t="s">
        <v>156</v>
      </c>
      <c r="R92" s="87" t="s">
        <v>64</v>
      </c>
    </row>
    <row r="93" spans="1:18" ht="48" customHeight="1" x14ac:dyDescent="0.2">
      <c r="A93" s="116">
        <v>72</v>
      </c>
      <c r="B93" s="72" t="s">
        <v>117</v>
      </c>
      <c r="C93" s="13">
        <v>1916</v>
      </c>
      <c r="D93" s="16">
        <v>44525</v>
      </c>
      <c r="E93" s="13">
        <v>10</v>
      </c>
      <c r="F93" s="20">
        <f>J93</f>
        <v>157.86000000000001</v>
      </c>
      <c r="G93" s="10">
        <f>H93+I93</f>
        <v>5</v>
      </c>
      <c r="H93" s="13">
        <v>4</v>
      </c>
      <c r="I93" s="13">
        <v>1</v>
      </c>
      <c r="J93" s="20">
        <f>K93+L93</f>
        <v>157.86000000000001</v>
      </c>
      <c r="K93" s="11">
        <v>30.6</v>
      </c>
      <c r="L93" s="11">
        <v>127.26</v>
      </c>
      <c r="M93" s="11">
        <f>L93</f>
        <v>127.26</v>
      </c>
      <c r="N93" s="16">
        <v>47118</v>
      </c>
      <c r="O93" s="13">
        <v>159.4</v>
      </c>
      <c r="P93" s="20" t="s">
        <v>55</v>
      </c>
      <c r="Q93" s="86" t="s">
        <v>155</v>
      </c>
      <c r="R93" s="87" t="s">
        <v>64</v>
      </c>
    </row>
    <row r="94" spans="1:18" ht="45" x14ac:dyDescent="0.2">
      <c r="A94" s="116">
        <v>73</v>
      </c>
      <c r="B94" s="69" t="s">
        <v>113</v>
      </c>
      <c r="C94" s="45">
        <v>1935</v>
      </c>
      <c r="D94" s="16">
        <v>44601</v>
      </c>
      <c r="E94" s="13">
        <v>29</v>
      </c>
      <c r="F94" s="20">
        <f>J94</f>
        <v>415.1</v>
      </c>
      <c r="G94" s="10">
        <f t="shared" ref="G94:G98" si="41">H94+I94</f>
        <v>8</v>
      </c>
      <c r="H94" s="13">
        <v>4</v>
      </c>
      <c r="I94" s="13">
        <v>4</v>
      </c>
      <c r="J94" s="20">
        <f t="shared" ref="J94:J101" si="42">K94+L94</f>
        <v>415.1</v>
      </c>
      <c r="K94" s="11">
        <v>259.2</v>
      </c>
      <c r="L94" s="11">
        <v>155.9</v>
      </c>
      <c r="M94" s="11">
        <f>L94</f>
        <v>155.9</v>
      </c>
      <c r="N94" s="16">
        <v>47118</v>
      </c>
      <c r="O94" s="13">
        <v>415.4</v>
      </c>
      <c r="P94" s="20">
        <v>2118</v>
      </c>
      <c r="Q94" s="86" t="s">
        <v>141</v>
      </c>
      <c r="R94" s="87" t="s">
        <v>64</v>
      </c>
    </row>
    <row r="95" spans="1:18" ht="30" x14ac:dyDescent="0.2">
      <c r="A95" s="116">
        <v>74</v>
      </c>
      <c r="B95" s="69" t="s">
        <v>114</v>
      </c>
      <c r="C95" s="45">
        <v>1914</v>
      </c>
      <c r="D95" s="16">
        <v>44601</v>
      </c>
      <c r="E95" s="13">
        <v>13</v>
      </c>
      <c r="F95" s="20">
        <f t="shared" ref="F95:F99" si="43">J95</f>
        <v>143.9</v>
      </c>
      <c r="G95" s="10">
        <f t="shared" si="41"/>
        <v>8</v>
      </c>
      <c r="H95" s="13">
        <v>4</v>
      </c>
      <c r="I95" s="13">
        <v>4</v>
      </c>
      <c r="J95" s="20">
        <f t="shared" si="42"/>
        <v>143.9</v>
      </c>
      <c r="K95" s="11">
        <v>18.2</v>
      </c>
      <c r="L95" s="11">
        <v>125.7</v>
      </c>
      <c r="M95" s="11">
        <f t="shared" ref="M95:M101" si="44">L95</f>
        <v>125.7</v>
      </c>
      <c r="N95" s="16">
        <v>47118</v>
      </c>
      <c r="O95" s="13">
        <v>107.2</v>
      </c>
      <c r="P95" s="20" t="s">
        <v>55</v>
      </c>
      <c r="Q95" s="20" t="s">
        <v>55</v>
      </c>
      <c r="R95" s="23" t="s">
        <v>63</v>
      </c>
    </row>
    <row r="96" spans="1:18" ht="30" x14ac:dyDescent="0.2">
      <c r="A96" s="116">
        <v>75</v>
      </c>
      <c r="B96" s="75" t="s">
        <v>119</v>
      </c>
      <c r="C96" s="13">
        <v>1960</v>
      </c>
      <c r="D96" s="16">
        <v>44546</v>
      </c>
      <c r="E96" s="13">
        <v>6</v>
      </c>
      <c r="F96" s="20">
        <f t="shared" si="43"/>
        <v>163.1</v>
      </c>
      <c r="G96" s="10">
        <f t="shared" si="41"/>
        <v>4</v>
      </c>
      <c r="H96" s="13">
        <v>4</v>
      </c>
      <c r="I96" s="13">
        <v>0</v>
      </c>
      <c r="J96" s="20">
        <f t="shared" si="42"/>
        <v>163.1</v>
      </c>
      <c r="K96" s="11">
        <v>163.1</v>
      </c>
      <c r="L96" s="11">
        <v>0</v>
      </c>
      <c r="M96" s="11">
        <f t="shared" si="44"/>
        <v>0</v>
      </c>
      <c r="N96" s="16">
        <v>47118</v>
      </c>
      <c r="O96" s="13">
        <v>163.1</v>
      </c>
      <c r="P96" s="20" t="s">
        <v>55</v>
      </c>
      <c r="Q96" s="20" t="s">
        <v>55</v>
      </c>
      <c r="R96" s="23" t="s">
        <v>63</v>
      </c>
    </row>
    <row r="97" spans="1:18" ht="45" x14ac:dyDescent="0.2">
      <c r="A97" s="116">
        <v>76</v>
      </c>
      <c r="B97" s="69" t="s">
        <v>115</v>
      </c>
      <c r="C97" s="13">
        <v>1953</v>
      </c>
      <c r="D97" s="16">
        <v>44601</v>
      </c>
      <c r="E97" s="13">
        <v>23</v>
      </c>
      <c r="F97" s="20">
        <f t="shared" si="43"/>
        <v>443.4</v>
      </c>
      <c r="G97" s="10">
        <f t="shared" si="41"/>
        <v>8</v>
      </c>
      <c r="H97" s="13">
        <v>0</v>
      </c>
      <c r="I97" s="13">
        <v>8</v>
      </c>
      <c r="J97" s="20">
        <f t="shared" si="42"/>
        <v>443.4</v>
      </c>
      <c r="K97" s="11">
        <v>0</v>
      </c>
      <c r="L97" s="11">
        <v>443.4</v>
      </c>
      <c r="M97" s="11">
        <f t="shared" si="44"/>
        <v>443.4</v>
      </c>
      <c r="N97" s="16">
        <v>47118</v>
      </c>
      <c r="O97" s="13">
        <v>435.6</v>
      </c>
      <c r="P97" s="20" t="s">
        <v>55</v>
      </c>
      <c r="Q97" s="86" t="s">
        <v>154</v>
      </c>
      <c r="R97" s="87" t="s">
        <v>64</v>
      </c>
    </row>
    <row r="98" spans="1:18" ht="45" x14ac:dyDescent="0.2">
      <c r="A98" s="116">
        <v>77</v>
      </c>
      <c r="B98" s="69" t="s">
        <v>168</v>
      </c>
      <c r="C98" s="13">
        <v>1937</v>
      </c>
      <c r="D98" s="16">
        <v>44601</v>
      </c>
      <c r="E98" s="13">
        <v>6</v>
      </c>
      <c r="F98" s="20">
        <f t="shared" si="43"/>
        <v>102.69999999999999</v>
      </c>
      <c r="G98" s="10">
        <f t="shared" si="41"/>
        <v>3</v>
      </c>
      <c r="H98" s="13">
        <v>1</v>
      </c>
      <c r="I98" s="13">
        <v>2</v>
      </c>
      <c r="J98" s="20">
        <f t="shared" si="42"/>
        <v>102.69999999999999</v>
      </c>
      <c r="K98" s="11">
        <v>19.899999999999999</v>
      </c>
      <c r="L98" s="11">
        <v>82.8</v>
      </c>
      <c r="M98" s="11">
        <f t="shared" si="44"/>
        <v>82.8</v>
      </c>
      <c r="N98" s="16">
        <v>47118</v>
      </c>
      <c r="O98" s="13">
        <v>173.8</v>
      </c>
      <c r="P98" s="20" t="s">
        <v>55</v>
      </c>
      <c r="Q98" s="86" t="s">
        <v>152</v>
      </c>
      <c r="R98" s="87" t="s">
        <v>64</v>
      </c>
    </row>
    <row r="99" spans="1:18" ht="45" x14ac:dyDescent="0.2">
      <c r="A99" s="116">
        <v>78</v>
      </c>
      <c r="B99" s="75" t="s">
        <v>112</v>
      </c>
      <c r="C99" s="13">
        <v>1952</v>
      </c>
      <c r="D99" s="16">
        <v>44546</v>
      </c>
      <c r="E99" s="13">
        <v>24</v>
      </c>
      <c r="F99" s="20">
        <f t="shared" si="43"/>
        <v>430.8</v>
      </c>
      <c r="G99" s="13">
        <f t="shared" ref="G99:G112" si="45">H99+I99</f>
        <v>11</v>
      </c>
      <c r="H99" s="13">
        <v>11</v>
      </c>
      <c r="I99" s="13">
        <v>0</v>
      </c>
      <c r="J99" s="20">
        <f t="shared" si="42"/>
        <v>430.8</v>
      </c>
      <c r="K99" s="11">
        <v>430.8</v>
      </c>
      <c r="L99" s="11">
        <v>0</v>
      </c>
      <c r="M99" s="11">
        <f t="shared" si="44"/>
        <v>0</v>
      </c>
      <c r="N99" s="16">
        <v>47118</v>
      </c>
      <c r="O99" s="13">
        <v>415.9</v>
      </c>
      <c r="P99" s="20">
        <v>812</v>
      </c>
      <c r="Q99" s="86" t="s">
        <v>151</v>
      </c>
      <c r="R99" s="87" t="s">
        <v>64</v>
      </c>
    </row>
    <row r="100" spans="1:18" ht="45" x14ac:dyDescent="0.2">
      <c r="A100" s="116">
        <v>79</v>
      </c>
      <c r="B100" s="69" t="s">
        <v>150</v>
      </c>
      <c r="C100" s="13">
        <v>1959</v>
      </c>
      <c r="D100" s="16">
        <v>44525</v>
      </c>
      <c r="E100" s="13">
        <v>20</v>
      </c>
      <c r="F100" s="11">
        <f>J100</f>
        <v>357.6</v>
      </c>
      <c r="G100" s="13">
        <f>H100+I100</f>
        <v>10</v>
      </c>
      <c r="H100" s="13">
        <v>10</v>
      </c>
      <c r="I100" s="13">
        <v>0</v>
      </c>
      <c r="J100" s="20">
        <f t="shared" si="42"/>
        <v>357.6</v>
      </c>
      <c r="K100" s="11">
        <v>357.6</v>
      </c>
      <c r="L100" s="11">
        <v>0</v>
      </c>
      <c r="M100" s="11">
        <f t="shared" si="44"/>
        <v>0</v>
      </c>
      <c r="N100" s="16">
        <v>47118</v>
      </c>
      <c r="O100" s="13">
        <v>408.5</v>
      </c>
      <c r="P100" s="20">
        <v>96</v>
      </c>
      <c r="Q100" s="86" t="s">
        <v>149</v>
      </c>
      <c r="R100" s="87" t="s">
        <v>64</v>
      </c>
    </row>
    <row r="101" spans="1:18" ht="30" x14ac:dyDescent="0.2">
      <c r="A101" s="116">
        <v>80</v>
      </c>
      <c r="B101" s="34" t="s">
        <v>162</v>
      </c>
      <c r="C101" s="13">
        <v>1950</v>
      </c>
      <c r="D101" s="16">
        <v>44546</v>
      </c>
      <c r="E101" s="13">
        <v>10</v>
      </c>
      <c r="F101" s="11">
        <f>J101</f>
        <v>100.5</v>
      </c>
      <c r="G101" s="13">
        <f>H101+I101</f>
        <v>2</v>
      </c>
      <c r="H101" s="13">
        <v>1</v>
      </c>
      <c r="I101" s="13">
        <v>1</v>
      </c>
      <c r="J101" s="94">
        <f t="shared" si="42"/>
        <v>100.5</v>
      </c>
      <c r="K101" s="11">
        <v>50.5</v>
      </c>
      <c r="L101" s="11">
        <v>50</v>
      </c>
      <c r="M101" s="11">
        <f t="shared" si="44"/>
        <v>50</v>
      </c>
      <c r="N101" s="16">
        <v>47118</v>
      </c>
      <c r="O101" s="13">
        <v>100.5</v>
      </c>
      <c r="P101" s="94" t="s">
        <v>55</v>
      </c>
      <c r="Q101" s="94" t="s">
        <v>55</v>
      </c>
      <c r="R101" s="96" t="s">
        <v>63</v>
      </c>
    </row>
    <row r="102" spans="1:18" ht="26.25" customHeight="1" x14ac:dyDescent="0.2">
      <c r="A102" s="120" t="s">
        <v>103</v>
      </c>
      <c r="B102" s="120"/>
      <c r="C102" s="120"/>
      <c r="D102" s="120"/>
      <c r="E102" s="70">
        <f>E92+E93+E94+E95+E96+E97+E98+E99+E100+E101</f>
        <v>160</v>
      </c>
      <c r="F102" s="97">
        <f t="shared" ref="F102:M102" si="46">F92+F93+F94+F95+F96+F97+F98+F99+F100+F101</f>
        <v>2676.3599999999997</v>
      </c>
      <c r="G102" s="97">
        <f t="shared" si="46"/>
        <v>65</v>
      </c>
      <c r="H102" s="97">
        <f t="shared" si="46"/>
        <v>45</v>
      </c>
      <c r="I102" s="97">
        <f t="shared" si="46"/>
        <v>20</v>
      </c>
      <c r="J102" s="97">
        <f t="shared" si="46"/>
        <v>2676.3599999999997</v>
      </c>
      <c r="K102" s="97">
        <f t="shared" si="46"/>
        <v>1691.3000000000002</v>
      </c>
      <c r="L102" s="97">
        <f t="shared" si="46"/>
        <v>985.06</v>
      </c>
      <c r="M102" s="97">
        <f t="shared" si="46"/>
        <v>985.06</v>
      </c>
      <c r="N102" s="62" t="s">
        <v>55</v>
      </c>
      <c r="O102" s="62" t="s">
        <v>55</v>
      </c>
      <c r="P102" s="62" t="s">
        <v>55</v>
      </c>
      <c r="Q102" s="63" t="s">
        <v>55</v>
      </c>
      <c r="R102" s="67" t="s">
        <v>55</v>
      </c>
    </row>
    <row r="103" spans="1:18" ht="45" x14ac:dyDescent="0.2">
      <c r="A103" s="71">
        <v>81</v>
      </c>
      <c r="B103" s="69" t="s">
        <v>122</v>
      </c>
      <c r="C103" s="13">
        <v>1951</v>
      </c>
      <c r="D103" s="16">
        <v>44697</v>
      </c>
      <c r="E103" s="13">
        <v>31</v>
      </c>
      <c r="F103" s="11">
        <f t="shared" ref="F103:F112" si="47">J103</f>
        <v>365</v>
      </c>
      <c r="G103" s="13">
        <f t="shared" si="45"/>
        <v>8</v>
      </c>
      <c r="H103" s="13">
        <v>7</v>
      </c>
      <c r="I103" s="13">
        <v>1</v>
      </c>
      <c r="J103" s="11">
        <f t="shared" ref="J103:J112" si="48">K103+L103</f>
        <v>365</v>
      </c>
      <c r="K103" s="11">
        <v>322.5</v>
      </c>
      <c r="L103" s="11">
        <v>42.5</v>
      </c>
      <c r="M103" s="11">
        <f t="shared" ref="M103:M112" si="49">L103</f>
        <v>42.5</v>
      </c>
      <c r="N103" s="16">
        <v>47483</v>
      </c>
      <c r="O103" s="13">
        <v>407.9</v>
      </c>
      <c r="P103" s="20">
        <v>987</v>
      </c>
      <c r="Q103" s="86" t="s">
        <v>148</v>
      </c>
      <c r="R103" s="87" t="s">
        <v>64</v>
      </c>
    </row>
    <row r="104" spans="1:18" ht="45" x14ac:dyDescent="0.2">
      <c r="A104" s="71">
        <v>82</v>
      </c>
      <c r="B104" s="35" t="s">
        <v>123</v>
      </c>
      <c r="C104" s="13">
        <v>1961</v>
      </c>
      <c r="D104" s="16">
        <v>44697</v>
      </c>
      <c r="E104" s="13">
        <v>25</v>
      </c>
      <c r="F104" s="11">
        <f t="shared" si="47"/>
        <v>308.89999999999998</v>
      </c>
      <c r="G104" s="13">
        <f t="shared" si="45"/>
        <v>8</v>
      </c>
      <c r="H104" s="13">
        <v>7</v>
      </c>
      <c r="I104" s="13">
        <v>1</v>
      </c>
      <c r="J104" s="11">
        <f t="shared" si="48"/>
        <v>308.89999999999998</v>
      </c>
      <c r="K104" s="11">
        <v>271.5</v>
      </c>
      <c r="L104" s="11">
        <v>37.4</v>
      </c>
      <c r="M104" s="11">
        <f t="shared" si="49"/>
        <v>37.4</v>
      </c>
      <c r="N104" s="16">
        <v>47483</v>
      </c>
      <c r="O104" s="13">
        <v>308.89999999999998</v>
      </c>
      <c r="P104" s="20">
        <v>686</v>
      </c>
      <c r="Q104" s="86" t="s">
        <v>140</v>
      </c>
      <c r="R104" s="87" t="s">
        <v>64</v>
      </c>
    </row>
    <row r="105" spans="1:18" ht="30" x14ac:dyDescent="0.2">
      <c r="A105" s="71">
        <v>83</v>
      </c>
      <c r="B105" s="34" t="s">
        <v>124</v>
      </c>
      <c r="C105" s="13">
        <v>1950</v>
      </c>
      <c r="D105" s="16">
        <v>44697</v>
      </c>
      <c r="E105" s="13">
        <v>10</v>
      </c>
      <c r="F105" s="11">
        <f t="shared" si="47"/>
        <v>106.4</v>
      </c>
      <c r="G105" s="13">
        <f t="shared" si="45"/>
        <v>4</v>
      </c>
      <c r="H105" s="13">
        <v>2</v>
      </c>
      <c r="I105" s="13">
        <v>2</v>
      </c>
      <c r="J105" s="11">
        <f t="shared" si="48"/>
        <v>106.4</v>
      </c>
      <c r="K105" s="11">
        <v>82.4</v>
      </c>
      <c r="L105" s="11">
        <v>24</v>
      </c>
      <c r="M105" s="11">
        <f t="shared" si="49"/>
        <v>24</v>
      </c>
      <c r="N105" s="16">
        <v>47483</v>
      </c>
      <c r="O105" s="13">
        <v>118.4</v>
      </c>
      <c r="P105" s="20" t="s">
        <v>55</v>
      </c>
      <c r="Q105" s="20" t="s">
        <v>55</v>
      </c>
      <c r="R105" s="23" t="s">
        <v>63</v>
      </c>
    </row>
    <row r="106" spans="1:18" ht="45" x14ac:dyDescent="0.2">
      <c r="A106" s="71">
        <v>84</v>
      </c>
      <c r="B106" s="34" t="s">
        <v>125</v>
      </c>
      <c r="C106" s="13">
        <v>1962</v>
      </c>
      <c r="D106" s="16">
        <v>44697</v>
      </c>
      <c r="E106" s="13">
        <v>9</v>
      </c>
      <c r="F106" s="11">
        <f t="shared" si="47"/>
        <v>63.1</v>
      </c>
      <c r="G106" s="13">
        <f t="shared" si="45"/>
        <v>2</v>
      </c>
      <c r="H106" s="13">
        <v>1</v>
      </c>
      <c r="I106" s="13">
        <v>1</v>
      </c>
      <c r="J106" s="11">
        <f t="shared" si="48"/>
        <v>63.1</v>
      </c>
      <c r="K106" s="11">
        <v>30.1</v>
      </c>
      <c r="L106" s="11">
        <v>33</v>
      </c>
      <c r="M106" s="11">
        <f t="shared" si="49"/>
        <v>33</v>
      </c>
      <c r="N106" s="16">
        <v>47483</v>
      </c>
      <c r="O106" s="13">
        <v>179.6</v>
      </c>
      <c r="P106" s="20" t="s">
        <v>55</v>
      </c>
      <c r="Q106" s="86" t="s">
        <v>147</v>
      </c>
      <c r="R106" s="87" t="s">
        <v>64</v>
      </c>
    </row>
    <row r="107" spans="1:18" ht="45" x14ac:dyDescent="0.2">
      <c r="A107" s="71">
        <v>85</v>
      </c>
      <c r="B107" s="69" t="s">
        <v>126</v>
      </c>
      <c r="C107" s="13">
        <v>1969</v>
      </c>
      <c r="D107" s="16">
        <v>44697</v>
      </c>
      <c r="E107" s="13">
        <v>49</v>
      </c>
      <c r="F107" s="11">
        <f t="shared" si="47"/>
        <v>435.20000000000005</v>
      </c>
      <c r="G107" s="13">
        <f t="shared" si="45"/>
        <v>12</v>
      </c>
      <c r="H107" s="13">
        <v>9</v>
      </c>
      <c r="I107" s="13">
        <v>3</v>
      </c>
      <c r="J107" s="11">
        <f t="shared" si="48"/>
        <v>435.20000000000005</v>
      </c>
      <c r="K107" s="11">
        <v>343.6</v>
      </c>
      <c r="L107" s="11">
        <v>91.6</v>
      </c>
      <c r="M107" s="11">
        <f t="shared" si="49"/>
        <v>91.6</v>
      </c>
      <c r="N107" s="16">
        <v>47483</v>
      </c>
      <c r="O107" s="13">
        <v>435.3</v>
      </c>
      <c r="P107" s="20" t="s">
        <v>55</v>
      </c>
      <c r="Q107" s="86" t="s">
        <v>146</v>
      </c>
      <c r="R107" s="87" t="s">
        <v>64</v>
      </c>
    </row>
    <row r="108" spans="1:18" ht="45" x14ac:dyDescent="0.2">
      <c r="A108" s="71">
        <v>86</v>
      </c>
      <c r="B108" s="69" t="s">
        <v>127</v>
      </c>
      <c r="C108" s="13">
        <v>1935</v>
      </c>
      <c r="D108" s="16">
        <v>44803</v>
      </c>
      <c r="E108" s="13">
        <v>13</v>
      </c>
      <c r="F108" s="11">
        <f t="shared" si="47"/>
        <v>351.1</v>
      </c>
      <c r="G108" s="13">
        <f t="shared" si="45"/>
        <v>8</v>
      </c>
      <c r="H108" s="13">
        <v>8</v>
      </c>
      <c r="I108" s="13">
        <v>0</v>
      </c>
      <c r="J108" s="11">
        <f t="shared" si="48"/>
        <v>351.1</v>
      </c>
      <c r="K108" s="11">
        <v>351.1</v>
      </c>
      <c r="L108" s="11">
        <v>0</v>
      </c>
      <c r="M108" s="11">
        <f t="shared" si="49"/>
        <v>0</v>
      </c>
      <c r="N108" s="16">
        <v>47483</v>
      </c>
      <c r="O108" s="13">
        <v>448.7</v>
      </c>
      <c r="P108" s="20">
        <v>1954</v>
      </c>
      <c r="Q108" s="86" t="s">
        <v>145</v>
      </c>
      <c r="R108" s="87" t="s">
        <v>64</v>
      </c>
    </row>
    <row r="109" spans="1:18" ht="45" x14ac:dyDescent="0.2">
      <c r="A109" s="71">
        <v>87</v>
      </c>
      <c r="B109" s="69" t="s">
        <v>161</v>
      </c>
      <c r="C109" s="13">
        <v>1951</v>
      </c>
      <c r="D109" s="16">
        <v>44846</v>
      </c>
      <c r="E109" s="13">
        <v>24</v>
      </c>
      <c r="F109" s="11">
        <f t="shared" si="47"/>
        <v>381.8</v>
      </c>
      <c r="G109" s="13">
        <f t="shared" si="45"/>
        <v>8</v>
      </c>
      <c r="H109" s="13">
        <v>8</v>
      </c>
      <c r="I109" s="13">
        <v>0</v>
      </c>
      <c r="J109" s="11">
        <f t="shared" si="48"/>
        <v>381.8</v>
      </c>
      <c r="K109" s="11">
        <v>381.8</v>
      </c>
      <c r="L109" s="11">
        <v>0</v>
      </c>
      <c r="M109" s="11">
        <f t="shared" si="49"/>
        <v>0</v>
      </c>
      <c r="N109" s="16">
        <v>47483</v>
      </c>
      <c r="O109" s="13">
        <v>420.2</v>
      </c>
      <c r="P109" s="20">
        <v>952</v>
      </c>
      <c r="Q109" s="86" t="s">
        <v>142</v>
      </c>
      <c r="R109" s="87" t="s">
        <v>64</v>
      </c>
    </row>
    <row r="110" spans="1:18" ht="45" x14ac:dyDescent="0.2">
      <c r="A110" s="71">
        <v>88</v>
      </c>
      <c r="B110" s="35" t="s">
        <v>128</v>
      </c>
      <c r="C110" s="13">
        <v>1963</v>
      </c>
      <c r="D110" s="16">
        <v>44846</v>
      </c>
      <c r="E110" s="13">
        <v>25</v>
      </c>
      <c r="F110" s="11">
        <f t="shared" si="47"/>
        <v>429.2</v>
      </c>
      <c r="G110" s="13">
        <f t="shared" si="45"/>
        <v>12</v>
      </c>
      <c r="H110" s="13">
        <v>10</v>
      </c>
      <c r="I110" s="13">
        <v>2</v>
      </c>
      <c r="J110" s="11">
        <f t="shared" si="48"/>
        <v>429.2</v>
      </c>
      <c r="K110" s="11">
        <v>361</v>
      </c>
      <c r="L110" s="11">
        <v>68.2</v>
      </c>
      <c r="M110" s="11">
        <f t="shared" si="49"/>
        <v>68.2</v>
      </c>
      <c r="N110" s="16">
        <v>47483</v>
      </c>
      <c r="O110" s="73">
        <v>476</v>
      </c>
      <c r="P110" s="20">
        <v>726</v>
      </c>
      <c r="Q110" s="86" t="s">
        <v>143</v>
      </c>
      <c r="R110" s="87" t="s">
        <v>64</v>
      </c>
    </row>
    <row r="111" spans="1:18" ht="45" x14ac:dyDescent="0.2">
      <c r="A111" s="71">
        <v>89</v>
      </c>
      <c r="B111" s="35" t="s">
        <v>129</v>
      </c>
      <c r="C111" s="13">
        <v>1963</v>
      </c>
      <c r="D111" s="16">
        <v>44743</v>
      </c>
      <c r="E111" s="13">
        <v>38</v>
      </c>
      <c r="F111" s="11">
        <f t="shared" si="47"/>
        <v>429.29999999999995</v>
      </c>
      <c r="G111" s="13">
        <f t="shared" si="45"/>
        <v>12</v>
      </c>
      <c r="H111" s="13">
        <v>7</v>
      </c>
      <c r="I111" s="13">
        <v>5</v>
      </c>
      <c r="J111" s="11">
        <f t="shared" si="48"/>
        <v>429.29999999999995</v>
      </c>
      <c r="K111" s="11">
        <v>229.2</v>
      </c>
      <c r="L111" s="11">
        <v>200.1</v>
      </c>
      <c r="M111" s="11">
        <f t="shared" si="49"/>
        <v>200.1</v>
      </c>
      <c r="N111" s="16">
        <v>47483</v>
      </c>
      <c r="O111" s="73">
        <v>453.1</v>
      </c>
      <c r="P111" s="13">
        <v>996</v>
      </c>
      <c r="Q111" s="13" t="s">
        <v>131</v>
      </c>
      <c r="R111" s="23" t="s">
        <v>64</v>
      </c>
    </row>
    <row r="112" spans="1:18" ht="45" x14ac:dyDescent="0.2">
      <c r="A112" s="71">
        <v>90</v>
      </c>
      <c r="B112" s="35" t="s">
        <v>130</v>
      </c>
      <c r="C112" s="13">
        <v>1963</v>
      </c>
      <c r="D112" s="16">
        <v>44846</v>
      </c>
      <c r="E112" s="13">
        <v>39</v>
      </c>
      <c r="F112" s="11">
        <f t="shared" si="47"/>
        <v>475</v>
      </c>
      <c r="G112" s="13">
        <f t="shared" si="45"/>
        <v>12</v>
      </c>
      <c r="H112" s="13">
        <v>10</v>
      </c>
      <c r="I112" s="13">
        <v>2</v>
      </c>
      <c r="J112" s="11">
        <f t="shared" si="48"/>
        <v>475</v>
      </c>
      <c r="K112" s="11">
        <v>405.2</v>
      </c>
      <c r="L112" s="11">
        <v>69.8</v>
      </c>
      <c r="M112" s="11">
        <f t="shared" si="49"/>
        <v>69.8</v>
      </c>
      <c r="N112" s="16">
        <v>47483</v>
      </c>
      <c r="O112" s="13">
        <v>470.1</v>
      </c>
      <c r="P112" s="20">
        <v>930</v>
      </c>
      <c r="Q112" s="86" t="s">
        <v>144</v>
      </c>
      <c r="R112" s="89" t="s">
        <v>64</v>
      </c>
    </row>
    <row r="113" spans="1:18" ht="27" customHeight="1" x14ac:dyDescent="0.2">
      <c r="A113" s="117" t="s">
        <v>111</v>
      </c>
      <c r="B113" s="118"/>
      <c r="C113" s="118"/>
      <c r="D113" s="119"/>
      <c r="E113" s="66">
        <f>E103+E104+E105+E106+E107+E108+E109+E110+E111+E112</f>
        <v>263</v>
      </c>
      <c r="F113" s="65">
        <f t="shared" ref="F113:M113" si="50">F103+F104+F105+F106+F107+F108+F109+F110+F111+F112</f>
        <v>3345</v>
      </c>
      <c r="G113" s="83">
        <f t="shared" si="50"/>
        <v>86</v>
      </c>
      <c r="H113" s="83">
        <f t="shared" si="50"/>
        <v>69</v>
      </c>
      <c r="I113" s="83">
        <f t="shared" si="50"/>
        <v>17</v>
      </c>
      <c r="J113" s="65">
        <f t="shared" si="50"/>
        <v>3345</v>
      </c>
      <c r="K113" s="65">
        <f t="shared" si="50"/>
        <v>2778.3999999999996</v>
      </c>
      <c r="L113" s="65">
        <f t="shared" si="50"/>
        <v>566.59999999999991</v>
      </c>
      <c r="M113" s="65">
        <f t="shared" si="50"/>
        <v>566.59999999999991</v>
      </c>
      <c r="N113" s="62" t="s">
        <v>55</v>
      </c>
      <c r="O113" s="62" t="s">
        <v>55</v>
      </c>
      <c r="P113" s="62" t="s">
        <v>55</v>
      </c>
      <c r="Q113" s="63" t="s">
        <v>55</v>
      </c>
      <c r="R113" s="67"/>
    </row>
    <row r="116" spans="1:18" ht="18" x14ac:dyDescent="0.2">
      <c r="D116" s="80"/>
      <c r="E116" s="81"/>
      <c r="F116" s="81"/>
      <c r="G116" s="81"/>
      <c r="H116" s="81"/>
      <c r="I116" s="81"/>
      <c r="J116" s="4"/>
      <c r="K116" s="4"/>
      <c r="L116" s="4"/>
      <c r="M116" s="4"/>
      <c r="N116" s="80"/>
      <c r="O116" s="80"/>
      <c r="P116" s="80"/>
      <c r="Q116" s="80"/>
      <c r="R116" s="5"/>
    </row>
    <row r="117" spans="1:18" ht="18" x14ac:dyDescent="0.2">
      <c r="E117" s="4"/>
      <c r="F117" s="4"/>
    </row>
    <row r="118" spans="1:18" ht="18" x14ac:dyDescent="0.2">
      <c r="E118" s="81"/>
    </row>
  </sheetData>
  <mergeCells count="72">
    <mergeCell ref="A4:A7"/>
    <mergeCell ref="A42:D42"/>
    <mergeCell ref="A75:D75"/>
    <mergeCell ref="A70:D70"/>
    <mergeCell ref="A9:D9"/>
    <mergeCell ref="A10:A11"/>
    <mergeCell ref="A12:A13"/>
    <mergeCell ref="B10:B11"/>
    <mergeCell ref="C10:C11"/>
    <mergeCell ref="B12:B13"/>
    <mergeCell ref="D12:D13"/>
    <mergeCell ref="D10:D11"/>
    <mergeCell ref="B16:B17"/>
    <mergeCell ref="C16:C17"/>
    <mergeCell ref="D16:D17"/>
    <mergeCell ref="A16:A17"/>
    <mergeCell ref="P1:R1"/>
    <mergeCell ref="P4:R5"/>
    <mergeCell ref="N4:N6"/>
    <mergeCell ref="B4:B7"/>
    <mergeCell ref="O4:O6"/>
    <mergeCell ref="J5:J6"/>
    <mergeCell ref="C4:C7"/>
    <mergeCell ref="D4:D7"/>
    <mergeCell ref="K5:L5"/>
    <mergeCell ref="G5:G6"/>
    <mergeCell ref="H5:I5"/>
    <mergeCell ref="M4:M6"/>
    <mergeCell ref="A3:R3"/>
    <mergeCell ref="E4:F6"/>
    <mergeCell ref="J4:L4"/>
    <mergeCell ref="G4:I4"/>
    <mergeCell ref="N10:N11"/>
    <mergeCell ref="N12:N13"/>
    <mergeCell ref="N14:N15"/>
    <mergeCell ref="A14:A15"/>
    <mergeCell ref="B14:B15"/>
    <mergeCell ref="C14:C15"/>
    <mergeCell ref="D14:D15"/>
    <mergeCell ref="C12:C13"/>
    <mergeCell ref="P10:P11"/>
    <mergeCell ref="Q10:Q11"/>
    <mergeCell ref="R10:R11"/>
    <mergeCell ref="O12:O13"/>
    <mergeCell ref="P12:P13"/>
    <mergeCell ref="Q12:Q13"/>
    <mergeCell ref="R12:R13"/>
    <mergeCell ref="O10:O11"/>
    <mergeCell ref="P14:P15"/>
    <mergeCell ref="Q14:Q15"/>
    <mergeCell ref="R14:R15"/>
    <mergeCell ref="N16:N17"/>
    <mergeCell ref="O16:O17"/>
    <mergeCell ref="P16:P17"/>
    <mergeCell ref="Q16:Q17"/>
    <mergeCell ref="R16:R17"/>
    <mergeCell ref="O14:O15"/>
    <mergeCell ref="A113:D113"/>
    <mergeCell ref="A102:D102"/>
    <mergeCell ref="P18:P19"/>
    <mergeCell ref="Q18:Q19"/>
    <mergeCell ref="R18:R19"/>
    <mergeCell ref="N18:N19"/>
    <mergeCell ref="O18:O19"/>
    <mergeCell ref="A83:D83"/>
    <mergeCell ref="A59:D59"/>
    <mergeCell ref="A25:D25"/>
    <mergeCell ref="A18:A19"/>
    <mergeCell ref="B18:B19"/>
    <mergeCell ref="C18:C19"/>
    <mergeCell ref="D18:D19"/>
    <mergeCell ref="A91:D91"/>
  </mergeCells>
  <pageMargins left="0.81380208333333337" right="0.39370078740157483" top="0.59055118110236227" bottom="0.43307086614173229" header="0" footer="0"/>
  <pageSetup paperSize="9" scale="50" orientation="landscape" horizontalDpi="4294967294" verticalDpi="4294967294" r:id="rId1"/>
  <headerFooter differentFirst="1">
    <oddHeader xml:space="preserve">&amp;C&amp;12 
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Рукина Ольга Валерьевна</cp:lastModifiedBy>
  <cp:lastPrinted>2024-09-19T09:58:28Z</cp:lastPrinted>
  <dcterms:created xsi:type="dcterms:W3CDTF">2017-11-30T07:28:58Z</dcterms:created>
  <dcterms:modified xsi:type="dcterms:W3CDTF">2025-01-15T04:44:53Z</dcterms:modified>
</cp:coreProperties>
</file>