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L9" i="1"/>
  <c r="M9" i="1"/>
  <c r="E9" i="1"/>
  <c r="F36" i="1"/>
  <c r="G36" i="1"/>
  <c r="H36" i="1"/>
  <c r="I36" i="1"/>
  <c r="J36" i="1"/>
  <c r="K36" i="1"/>
  <c r="L36" i="1"/>
  <c r="M36" i="1"/>
  <c r="E36" i="1"/>
  <c r="M34" i="1"/>
  <c r="M35" i="1"/>
  <c r="J34" i="1"/>
  <c r="F34" i="1" s="1"/>
  <c r="J35" i="1"/>
  <c r="F35" i="1" s="1"/>
  <c r="G34" i="1"/>
  <c r="G35" i="1"/>
  <c r="K43" i="1" l="1"/>
  <c r="L43" i="1"/>
  <c r="M43" i="1"/>
  <c r="J43" i="1"/>
  <c r="H43" i="1"/>
  <c r="I43" i="1"/>
  <c r="G43" i="1"/>
  <c r="F43" i="1"/>
  <c r="E43" i="1"/>
  <c r="J42" i="1"/>
  <c r="F42" i="1" s="1"/>
  <c r="F29" i="1" l="1"/>
  <c r="G29" i="1"/>
  <c r="H29" i="1"/>
  <c r="I29" i="1"/>
  <c r="J29" i="1"/>
  <c r="K29" i="1"/>
  <c r="L29" i="1"/>
  <c r="M29" i="1"/>
  <c r="E29" i="1"/>
  <c r="H39" i="1"/>
  <c r="I39" i="1"/>
  <c r="K39" i="1"/>
  <c r="L39" i="1"/>
  <c r="E39" i="1"/>
  <c r="H13" i="1"/>
  <c r="I13" i="1"/>
  <c r="K13" i="1"/>
  <c r="L13" i="1"/>
  <c r="E13" i="1"/>
  <c r="H27" i="1"/>
  <c r="I27" i="1"/>
  <c r="K27" i="1"/>
  <c r="L27" i="1"/>
  <c r="E27" i="1"/>
  <c r="K41" i="1"/>
  <c r="L41" i="1"/>
  <c r="M41" i="1"/>
  <c r="H41" i="1"/>
  <c r="E41" i="1"/>
  <c r="J40" i="1" l="1"/>
  <c r="F40" i="1" l="1"/>
  <c r="J41" i="1"/>
  <c r="F41" i="1" s="1"/>
  <c r="G41" i="1"/>
  <c r="M11" i="1"/>
  <c r="M12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30" i="1"/>
  <c r="M31" i="1"/>
  <c r="M32" i="1"/>
  <c r="M33" i="1"/>
  <c r="M37" i="1"/>
  <c r="M39" i="1" s="1"/>
  <c r="M38" i="1"/>
  <c r="J11" i="1"/>
  <c r="F11" i="1" s="1"/>
  <c r="J12" i="1"/>
  <c r="F12" i="1" s="1"/>
  <c r="J14" i="1"/>
  <c r="J15" i="1"/>
  <c r="F15" i="1" s="1"/>
  <c r="J16" i="1"/>
  <c r="F16" i="1" s="1"/>
  <c r="J17" i="1"/>
  <c r="F17" i="1" s="1"/>
  <c r="J18" i="1"/>
  <c r="F18" i="1" s="1"/>
  <c r="J19" i="1"/>
  <c r="F19" i="1" s="1"/>
  <c r="J20" i="1"/>
  <c r="F20" i="1" s="1"/>
  <c r="J21" i="1"/>
  <c r="F21" i="1" s="1"/>
  <c r="J22" i="1"/>
  <c r="F22" i="1" s="1"/>
  <c r="J23" i="1"/>
  <c r="F23" i="1" s="1"/>
  <c r="J24" i="1"/>
  <c r="F24" i="1" s="1"/>
  <c r="J25" i="1"/>
  <c r="F25" i="1" s="1"/>
  <c r="J26" i="1"/>
  <c r="F26" i="1" s="1"/>
  <c r="J30" i="1"/>
  <c r="J31" i="1"/>
  <c r="F31" i="1" s="1"/>
  <c r="J32" i="1"/>
  <c r="F32" i="1" s="1"/>
  <c r="J33" i="1"/>
  <c r="F33" i="1" s="1"/>
  <c r="J37" i="1"/>
  <c r="J38" i="1"/>
  <c r="F38" i="1" s="1"/>
  <c r="M10" i="1"/>
  <c r="J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0" i="1"/>
  <c r="G31" i="1"/>
  <c r="G32" i="1"/>
  <c r="G33" i="1"/>
  <c r="G37" i="1"/>
  <c r="G39" i="1" s="1"/>
  <c r="G38" i="1"/>
  <c r="G10" i="1"/>
  <c r="M13" i="1" l="1"/>
  <c r="F10" i="1"/>
  <c r="F13" i="1" s="1"/>
  <c r="J13" i="1"/>
  <c r="M27" i="1"/>
  <c r="G13" i="1"/>
  <c r="F14" i="1"/>
  <c r="F27" i="1" s="1"/>
  <c r="J27" i="1"/>
  <c r="G27" i="1"/>
  <c r="F37" i="1"/>
  <c r="F39" i="1" s="1"/>
  <c r="J39" i="1"/>
  <c r="F30" i="1"/>
</calcChain>
</file>

<file path=xl/sharedStrings.xml><?xml version="1.0" encoding="utf-8"?>
<sst xmlns="http://schemas.openxmlformats.org/spreadsheetml/2006/main" count="205" uniqueCount="69">
  <si>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</si>
  <si>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</si>
  <si>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</si>
  <si>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</si>
  <si>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</si>
  <si>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</si>
  <si>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</si>
  <si>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</si>
  <si>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</si>
  <si>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</si>
  <si>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год ввода дома в эксплуатацию</t>
  </si>
  <si>
    <t>дата признания МКД аварийным</t>
  </si>
  <si>
    <t>Приложение 4                                                                                             к постановлению Администрации              городского округа Первоуральск                               от _____________ № __________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</si>
  <si>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</si>
  <si>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</si>
  <si>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</si>
  <si>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</si>
  <si>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</si>
  <si>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</si>
  <si>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</si>
  <si>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</si>
  <si>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</si>
  <si>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</si>
  <si>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</si>
  <si>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не сформирован</t>
  </si>
  <si>
    <t>сформирован под одним домом</t>
  </si>
  <si>
    <t>предоставленная площадь жилых помещений</t>
  </si>
  <si>
    <t>г. Первоуральск, п. Битимка, ул. Совхозная, д. 2</t>
  </si>
  <si>
    <t>г. Первоуральск, п. Кузино, ул. Машинистов, д. 39</t>
  </si>
  <si>
    <t>г. Первоуральск, п. Кузино, ул. Вишнякова, д. 22</t>
  </si>
  <si>
    <t>г. Первоуральск, п. Билимбай, ул. Железнодорожная, д. 4</t>
  </si>
  <si>
    <t>г. Первоуральск, п. Кузино, ул. Машинистов, д. 59</t>
  </si>
  <si>
    <t>г. Первоуральск, п. Кузино, ул. Вайнера, д. 14</t>
  </si>
  <si>
    <t>г. Первоуральск, п. Кузино, ул. Вайнера, д. 6</t>
  </si>
  <si>
    <t>г. Первоуральск, ул. Медиков, д. 11В</t>
  </si>
  <si>
    <t>г. Первоуральск, п. Кузино, ул. Советская, д. 19</t>
  </si>
  <si>
    <t>г. Первоуральск, ул. Мамина Сибиряка, д. 9</t>
  </si>
  <si>
    <t>г. Первоуральск, п. Билимбай, ул. Орджоникидзе, д. 5</t>
  </si>
  <si>
    <t>г. Первоуральск, п. Кузино, ул. 1 Кирова, д. 12а,</t>
  </si>
  <si>
    <t>г. Первоуральск, п. Прогресс, ул. Радищева, д. 18</t>
  </si>
  <si>
    <t>г. Первоуральск, п. Кузино, ул. Демьяна Бедного, д. 7</t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</si>
  <si>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18</t>
    </r>
  </si>
  <si>
    <r>
      <t xml:space="preserve">г. Первоуральск,  </t>
    </r>
    <r>
      <rPr>
        <sz val="12"/>
        <color theme="1"/>
        <rFont val="Liberation Serif"/>
        <family val="1"/>
        <charset val="204"/>
      </rPr>
      <t>п. Прогресс, ул. Дружбы, д. 3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</si>
  <si>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4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</si>
  <si>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5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</si>
  <si>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 xml:space="preserve">п. Прогресс, ул. Дружбы, д. 6 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</si>
  <si>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7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</si>
  <si>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8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</si>
  <si>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21</t>
    </r>
  </si>
  <si>
    <t>Всего по этапу  2030 года</t>
  </si>
  <si>
    <t>Всего по этапу  2031 года</t>
  </si>
  <si>
    <t>Всего по этапу  2032 года</t>
  </si>
  <si>
    <t>Всего по этапу  2033 года</t>
  </si>
  <si>
    <t>Всего по этапу  2034 года</t>
  </si>
  <si>
    <t>Всего по этапу  2035 года</t>
  </si>
  <si>
    <t>66:58:0701008:192</t>
  </si>
  <si>
    <t>66:58:0113001:73</t>
  </si>
  <si>
    <t>66:58:0701006:199</t>
  </si>
  <si>
    <t>66:58:0701001:72</t>
  </si>
  <si>
    <t>66:58:0701006:201</t>
  </si>
  <si>
    <t>-</t>
  </si>
  <si>
    <t>Сведения об аварийном жилищном фонде, подлежащем расселению           до 31 декабря  2035 года</t>
  </si>
  <si>
    <t>Перечень аварийных многоквартирных домов, признанных аварийными после 1 января 2022 года</t>
  </si>
  <si>
    <t>Всего по этапу  2036 года</t>
  </si>
  <si>
    <t>г. Первоуральск, п. Билимбай, ул. Ленина, д. 67</t>
  </si>
  <si>
    <t>г. Первоуральск, п. Билимбай, ул. Красноармейская, д. 56</t>
  </si>
  <si>
    <t>Всего по городскому округу Первоуральск по программе переселения в 2030 - 2036 годах:</t>
  </si>
  <si>
    <t>66:58:0701008:890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</si>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</sst>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\ _₽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/>
    <xf numFmtId="0" fontId="11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4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165" fontId="4" fillId="2" borderId="7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center" vertical="center" wrapText="1"/>
    </xf>
    <xf numFmtId="165" fontId="4" fillId="2" borderId="12" xfId="1" applyNumberFormat="1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horizontal="center" vertical="center" wrapText="1"/>
    </xf>
    <xf numFmtId="165" fontId="4" fillId="2" borderId="10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view="pageLayout" topLeftCell="A25" zoomScale="75" zoomScaleNormal="75" zoomScalePageLayoutView="75" workbookViewId="0">
      <selection activeCell="O12" sqref="O12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2" customWidth="1"/>
    <col min="4" max="4" width="15.7109375" style="2" customWidth="1"/>
    <col min="5" max="5" width="11.28515625" style="40" customWidth="1"/>
    <col min="6" max="6" width="25" style="3" customWidth="1"/>
    <col min="7" max="7" width="11.7109375" style="40" customWidth="1"/>
    <col min="8" max="8" width="10.28515625" style="40" customWidth="1"/>
    <col min="9" max="9" width="10" style="40" customWidth="1"/>
    <col min="10" max="10" width="13.5703125" style="3" customWidth="1"/>
    <col min="11" max="11" width="13.140625" style="3" customWidth="1"/>
    <col min="12" max="12" width="12.42578125" style="3" customWidth="1"/>
    <col min="13" max="13" width="14.85546875" style="3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2" customWidth="1"/>
    <col min="18" max="18" width="16.42578125" style="12" customWidth="1"/>
    <col min="19" max="19" width="11" style="1" bestFit="1" customWidth="1"/>
    <col min="20" max="16384" width="9.140625" style="1"/>
  </cols>
  <sheetData>
    <row r="1" spans="1:19" ht="93.75" customHeight="1" x14ac:dyDescent="0.2">
      <c r="E1" s="33"/>
      <c r="F1" s="15"/>
      <c r="G1" s="33"/>
      <c r="H1" s="33"/>
      <c r="I1" s="33"/>
      <c r="J1" s="15"/>
      <c r="K1" s="24"/>
      <c r="L1" s="24"/>
      <c r="M1" s="24"/>
      <c r="N1" s="41"/>
      <c r="P1" s="55" t="s">
        <v>12</v>
      </c>
      <c r="Q1" s="55"/>
      <c r="R1" s="55"/>
    </row>
    <row r="3" spans="1:19" ht="18" x14ac:dyDescent="0.25">
      <c r="A3" s="72" t="s">
        <v>62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9" ht="43.5" customHeight="1" x14ac:dyDescent="0.2">
      <c r="A4" s="82" t="s">
        <v>0</v>
      </c>
      <c r="B4" s="63" t="s">
        <v>1</v>
      </c>
      <c r="C4" s="63" t="s">
        <v>10</v>
      </c>
      <c r="D4" s="68" t="s">
        <v>11</v>
      </c>
      <c r="E4" s="74" t="s">
        <v>61</v>
      </c>
      <c r="F4" s="75"/>
      <c r="G4" s="81" t="s">
        <v>2</v>
      </c>
      <c r="H4" s="71"/>
      <c r="I4" s="71"/>
      <c r="J4" s="80" t="s">
        <v>3</v>
      </c>
      <c r="K4" s="67"/>
      <c r="L4" s="67"/>
      <c r="M4" s="53" t="s">
        <v>26</v>
      </c>
      <c r="N4" s="53" t="s">
        <v>22</v>
      </c>
      <c r="O4" s="64" t="s">
        <v>15</v>
      </c>
      <c r="P4" s="56" t="s">
        <v>16</v>
      </c>
      <c r="Q4" s="57"/>
      <c r="R4" s="58"/>
    </row>
    <row r="5" spans="1:19" ht="15" customHeight="1" x14ac:dyDescent="0.2">
      <c r="A5" s="83"/>
      <c r="B5" s="63"/>
      <c r="C5" s="63"/>
      <c r="D5" s="69"/>
      <c r="E5" s="76"/>
      <c r="F5" s="77"/>
      <c r="G5" s="71" t="s">
        <v>4</v>
      </c>
      <c r="H5" s="71" t="s">
        <v>5</v>
      </c>
      <c r="I5" s="71"/>
      <c r="J5" s="67" t="s">
        <v>4</v>
      </c>
      <c r="K5" s="67" t="s">
        <v>5</v>
      </c>
      <c r="L5" s="67"/>
      <c r="M5" s="62"/>
      <c r="N5" s="62"/>
      <c r="O5" s="65"/>
      <c r="P5" s="59"/>
      <c r="Q5" s="60"/>
      <c r="R5" s="61"/>
    </row>
    <row r="6" spans="1:19" ht="101.25" customHeight="1" x14ac:dyDescent="0.2">
      <c r="A6" s="83"/>
      <c r="B6" s="63"/>
      <c r="C6" s="63"/>
      <c r="D6" s="69"/>
      <c r="E6" s="78"/>
      <c r="F6" s="79"/>
      <c r="G6" s="71"/>
      <c r="H6" s="34" t="s">
        <v>6</v>
      </c>
      <c r="I6" s="34" t="s">
        <v>7</v>
      </c>
      <c r="J6" s="67"/>
      <c r="K6" s="44" t="s">
        <v>6</v>
      </c>
      <c r="L6" s="44" t="s">
        <v>7</v>
      </c>
      <c r="M6" s="54"/>
      <c r="N6" s="54"/>
      <c r="O6" s="66"/>
      <c r="P6" s="10" t="s">
        <v>17</v>
      </c>
      <c r="Q6" s="10" t="s">
        <v>18</v>
      </c>
      <c r="R6" s="10" t="s">
        <v>19</v>
      </c>
    </row>
    <row r="7" spans="1:19" ht="41.25" customHeight="1" x14ac:dyDescent="0.2">
      <c r="A7" s="84"/>
      <c r="B7" s="63"/>
      <c r="C7" s="63"/>
      <c r="D7" s="70"/>
      <c r="E7" s="34" t="s">
        <v>14</v>
      </c>
      <c r="F7" s="44" t="s">
        <v>13</v>
      </c>
      <c r="G7" s="35" t="s">
        <v>9</v>
      </c>
      <c r="H7" s="35" t="s">
        <v>9</v>
      </c>
      <c r="I7" s="35" t="s">
        <v>9</v>
      </c>
      <c r="J7" s="43" t="s">
        <v>8</v>
      </c>
      <c r="K7" s="43" t="s">
        <v>8</v>
      </c>
      <c r="L7" s="43" t="s">
        <v>8</v>
      </c>
      <c r="M7" s="43" t="s">
        <v>8</v>
      </c>
      <c r="N7" s="28" t="s">
        <v>23</v>
      </c>
      <c r="O7" s="28" t="s">
        <v>8</v>
      </c>
      <c r="P7" s="25" t="s">
        <v>8</v>
      </c>
      <c r="Q7" s="9" t="s">
        <v>20</v>
      </c>
      <c r="R7" s="11" t="s">
        <v>21</v>
      </c>
    </row>
    <row r="8" spans="1:19" s="4" customFormat="1" ht="15" x14ac:dyDescent="0.2">
      <c r="A8" s="21">
        <v>1</v>
      </c>
      <c r="B8" s="22">
        <v>2</v>
      </c>
      <c r="C8" s="22">
        <v>3</v>
      </c>
      <c r="D8" s="22">
        <v>4</v>
      </c>
      <c r="E8" s="35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3">
        <v>18</v>
      </c>
    </row>
    <row r="9" spans="1:19" s="14" customFormat="1" ht="47.25" customHeight="1" x14ac:dyDescent="0.2">
      <c r="A9" s="85" t="s">
        <v>66</v>
      </c>
      <c r="B9" s="86"/>
      <c r="C9" s="86"/>
      <c r="D9" s="87"/>
      <c r="E9" s="36">
        <f>E13+E27+E29+E36+E39+E41+E43</f>
        <v>422</v>
      </c>
      <c r="F9" s="16">
        <f t="shared" ref="F9:M9" si="0">F13+F27+F29+F36+F39+F41+F43</f>
        <v>6277.46</v>
      </c>
      <c r="G9" s="36">
        <f t="shared" si="0"/>
        <v>166</v>
      </c>
      <c r="H9" s="36">
        <f t="shared" si="0"/>
        <v>100</v>
      </c>
      <c r="I9" s="36">
        <f t="shared" si="0"/>
        <v>66</v>
      </c>
      <c r="J9" s="16">
        <f t="shared" si="0"/>
        <v>6277.46</v>
      </c>
      <c r="K9" s="16">
        <f t="shared" si="0"/>
        <v>3875.7999999999993</v>
      </c>
      <c r="L9" s="16">
        <f t="shared" si="0"/>
        <v>2401.6600000000003</v>
      </c>
      <c r="M9" s="16">
        <f t="shared" si="0"/>
        <v>2401.6600000000003</v>
      </c>
      <c r="N9" s="16" t="s">
        <v>20</v>
      </c>
      <c r="O9" s="16" t="s">
        <v>20</v>
      </c>
      <c r="P9" s="16" t="s">
        <v>20</v>
      </c>
      <c r="Q9" s="16" t="s">
        <v>20</v>
      </c>
      <c r="R9" s="17" t="s">
        <v>20</v>
      </c>
      <c r="S9" s="13"/>
    </row>
    <row r="10" spans="1:19" ht="30" x14ac:dyDescent="0.2">
      <c r="A10" s="20">
        <v>1</v>
      </c>
      <c r="B10" s="42" t="s">
        <v>27</v>
      </c>
      <c r="C10" s="6">
        <v>1956</v>
      </c>
      <c r="D10" s="7">
        <v>44917</v>
      </c>
      <c r="E10" s="37">
        <v>25</v>
      </c>
      <c r="F10" s="5">
        <f>J10</f>
        <v>257.5</v>
      </c>
      <c r="G10" s="37">
        <f>H10+I10</f>
        <v>8</v>
      </c>
      <c r="H10" s="37">
        <v>1</v>
      </c>
      <c r="I10" s="37">
        <v>7</v>
      </c>
      <c r="J10" s="5">
        <f>K10+L10</f>
        <v>257.5</v>
      </c>
      <c r="K10" s="5">
        <v>51.2</v>
      </c>
      <c r="L10" s="5">
        <v>206.3</v>
      </c>
      <c r="M10" s="5">
        <f>L10</f>
        <v>206.3</v>
      </c>
      <c r="N10" s="7">
        <v>47848</v>
      </c>
      <c r="O10" s="5">
        <v>411.6</v>
      </c>
      <c r="P10" s="25" t="s">
        <v>20</v>
      </c>
      <c r="Q10" s="25" t="s">
        <v>20</v>
      </c>
      <c r="R10" s="26" t="s">
        <v>24</v>
      </c>
    </row>
    <row r="11" spans="1:19" ht="45" x14ac:dyDescent="0.2">
      <c r="A11" s="20">
        <v>2</v>
      </c>
      <c r="B11" s="42" t="s">
        <v>28</v>
      </c>
      <c r="C11" s="6" t="s">
        <v>68</v>
      </c>
      <c r="D11" s="7">
        <v>44917</v>
      </c>
      <c r="E11" s="37">
        <v>23</v>
      </c>
      <c r="F11" s="5">
        <f t="shared" ref="F11:F35" si="1">J11</f>
        <v>443.4</v>
      </c>
      <c r="G11" s="37">
        <f t="shared" ref="G11:G35" si="2">H11+I11</f>
        <v>8</v>
      </c>
      <c r="H11" s="37">
        <v>8</v>
      </c>
      <c r="I11" s="37">
        <v>0</v>
      </c>
      <c r="J11" s="5">
        <f t="shared" ref="J11:J35" si="3">K11+L11</f>
        <v>443.4</v>
      </c>
      <c r="K11" s="5">
        <v>443.4</v>
      </c>
      <c r="L11" s="5">
        <v>0</v>
      </c>
      <c r="M11" s="5">
        <f t="shared" ref="M11:M35" si="4">L11</f>
        <v>0</v>
      </c>
      <c r="N11" s="7">
        <v>47848</v>
      </c>
      <c r="O11" s="5">
        <v>443.4</v>
      </c>
      <c r="P11" s="25">
        <v>2038</v>
      </c>
      <c r="Q11" s="47" t="s">
        <v>67</v>
      </c>
      <c r="R11" s="26" t="s">
        <v>25</v>
      </c>
    </row>
    <row r="12" spans="1:19" ht="30" x14ac:dyDescent="0.2">
      <c r="A12" s="20">
        <v>3</v>
      </c>
      <c r="B12" s="42" t="s">
        <v>29</v>
      </c>
      <c r="C12" s="6">
        <v>1935</v>
      </c>
      <c r="D12" s="7">
        <v>45028</v>
      </c>
      <c r="E12" s="37">
        <v>18</v>
      </c>
      <c r="F12" s="5">
        <f t="shared" si="1"/>
        <v>189.2</v>
      </c>
      <c r="G12" s="37">
        <f t="shared" si="2"/>
        <v>4</v>
      </c>
      <c r="H12" s="37">
        <v>3</v>
      </c>
      <c r="I12" s="37">
        <v>1</v>
      </c>
      <c r="J12" s="5">
        <f t="shared" si="3"/>
        <v>189.2</v>
      </c>
      <c r="K12" s="5">
        <v>158.1</v>
      </c>
      <c r="L12" s="5">
        <v>31.1</v>
      </c>
      <c r="M12" s="5">
        <f t="shared" si="4"/>
        <v>31.1</v>
      </c>
      <c r="N12" s="7">
        <v>47848</v>
      </c>
      <c r="O12" s="5">
        <v>212.8</v>
      </c>
      <c r="P12" s="25" t="s">
        <v>20</v>
      </c>
      <c r="Q12" s="25" t="s">
        <v>20</v>
      </c>
      <c r="R12" s="26" t="s">
        <v>24</v>
      </c>
    </row>
    <row r="13" spans="1:19" s="14" customFormat="1" ht="24" customHeight="1" x14ac:dyDescent="0.2">
      <c r="A13" s="50" t="s">
        <v>49</v>
      </c>
      <c r="B13" s="51"/>
      <c r="C13" s="51"/>
      <c r="D13" s="52"/>
      <c r="E13" s="38">
        <f>E10+E11+E12</f>
        <v>66</v>
      </c>
      <c r="F13" s="18">
        <f t="shared" ref="F13:M13" si="5">F10+F11+F12</f>
        <v>890.09999999999991</v>
      </c>
      <c r="G13" s="38">
        <f t="shared" si="5"/>
        <v>20</v>
      </c>
      <c r="H13" s="38">
        <f t="shared" si="5"/>
        <v>12</v>
      </c>
      <c r="I13" s="38">
        <f t="shared" si="5"/>
        <v>8</v>
      </c>
      <c r="J13" s="18">
        <f t="shared" si="5"/>
        <v>890.09999999999991</v>
      </c>
      <c r="K13" s="18">
        <f t="shared" si="5"/>
        <v>652.69999999999993</v>
      </c>
      <c r="L13" s="18">
        <f t="shared" si="5"/>
        <v>237.4</v>
      </c>
      <c r="M13" s="18">
        <f t="shared" si="5"/>
        <v>237.4</v>
      </c>
      <c r="N13" s="45" t="s">
        <v>20</v>
      </c>
      <c r="O13" s="16" t="s">
        <v>20</v>
      </c>
      <c r="P13" s="16" t="s">
        <v>20</v>
      </c>
      <c r="Q13" s="17" t="s">
        <v>20</v>
      </c>
      <c r="R13" s="19" t="s">
        <v>20</v>
      </c>
    </row>
    <row r="14" spans="1:19" ht="39" customHeight="1" x14ac:dyDescent="0.2">
      <c r="A14" s="20">
        <v>4</v>
      </c>
      <c r="B14" s="42" t="s">
        <v>30</v>
      </c>
      <c r="C14" s="6">
        <v>1965</v>
      </c>
      <c r="D14" s="7">
        <v>45456</v>
      </c>
      <c r="E14" s="37">
        <v>24</v>
      </c>
      <c r="F14" s="5">
        <f>J14</f>
        <v>423.1</v>
      </c>
      <c r="G14" s="37">
        <f>H14+I14</f>
        <v>11</v>
      </c>
      <c r="H14" s="37">
        <v>7</v>
      </c>
      <c r="I14" s="37">
        <v>4</v>
      </c>
      <c r="J14" s="5">
        <f>K14+L14</f>
        <v>423.1</v>
      </c>
      <c r="K14" s="5">
        <v>261.8</v>
      </c>
      <c r="L14" s="5">
        <v>161.30000000000001</v>
      </c>
      <c r="M14" s="5">
        <f>L14</f>
        <v>161.30000000000001</v>
      </c>
      <c r="N14" s="7">
        <v>48213</v>
      </c>
      <c r="O14" s="5">
        <v>528.4</v>
      </c>
      <c r="P14" s="25" t="s">
        <v>20</v>
      </c>
      <c r="Q14" s="25" t="s">
        <v>20</v>
      </c>
      <c r="R14" s="26" t="s">
        <v>24</v>
      </c>
    </row>
    <row r="15" spans="1:19" ht="46.5" customHeight="1" x14ac:dyDescent="0.2">
      <c r="A15" s="20">
        <v>5</v>
      </c>
      <c r="B15" s="42" t="s">
        <v>31</v>
      </c>
      <c r="C15" s="6">
        <v>1985</v>
      </c>
      <c r="D15" s="7">
        <v>45456</v>
      </c>
      <c r="E15" s="37">
        <v>18</v>
      </c>
      <c r="F15" s="5">
        <f>J15</f>
        <v>253.1</v>
      </c>
      <c r="G15" s="37">
        <f>H15+I15</f>
        <v>7</v>
      </c>
      <c r="H15" s="37">
        <v>1</v>
      </c>
      <c r="I15" s="37">
        <v>6</v>
      </c>
      <c r="J15" s="5">
        <f>K15+L15</f>
        <v>253.1</v>
      </c>
      <c r="K15" s="5">
        <v>17.7</v>
      </c>
      <c r="L15" s="5">
        <v>235.4</v>
      </c>
      <c r="M15" s="5">
        <f>L15</f>
        <v>235.4</v>
      </c>
      <c r="N15" s="7">
        <v>48213</v>
      </c>
      <c r="O15" s="5">
        <v>389.3</v>
      </c>
      <c r="P15" s="5">
        <v>1774</v>
      </c>
      <c r="Q15" s="6" t="s">
        <v>55</v>
      </c>
      <c r="R15" s="26" t="s">
        <v>25</v>
      </c>
    </row>
    <row r="16" spans="1:19" ht="30" x14ac:dyDescent="0.2">
      <c r="A16" s="20">
        <v>6</v>
      </c>
      <c r="B16" s="42" t="s">
        <v>32</v>
      </c>
      <c r="C16" s="6">
        <v>1929</v>
      </c>
      <c r="D16" s="7">
        <v>45456</v>
      </c>
      <c r="E16" s="37">
        <v>17</v>
      </c>
      <c r="F16" s="5">
        <f t="shared" si="1"/>
        <v>175.96</v>
      </c>
      <c r="G16" s="37">
        <f t="shared" si="2"/>
        <v>4</v>
      </c>
      <c r="H16" s="37">
        <v>2</v>
      </c>
      <c r="I16" s="37">
        <v>2</v>
      </c>
      <c r="J16" s="5">
        <f t="shared" si="3"/>
        <v>175.96</v>
      </c>
      <c r="K16" s="5">
        <v>102.7</v>
      </c>
      <c r="L16" s="5">
        <v>73.260000000000005</v>
      </c>
      <c r="M16" s="5">
        <f t="shared" si="4"/>
        <v>73.260000000000005</v>
      </c>
      <c r="N16" s="7">
        <v>48213</v>
      </c>
      <c r="O16" s="5">
        <v>208</v>
      </c>
      <c r="P16" s="25" t="s">
        <v>20</v>
      </c>
      <c r="Q16" s="25" t="s">
        <v>20</v>
      </c>
      <c r="R16" s="26" t="s">
        <v>24</v>
      </c>
    </row>
    <row r="17" spans="1:18" ht="30" x14ac:dyDescent="0.2">
      <c r="A17" s="20">
        <v>7</v>
      </c>
      <c r="B17" s="42" t="s">
        <v>33</v>
      </c>
      <c r="C17" s="6">
        <v>1933</v>
      </c>
      <c r="D17" s="7">
        <v>45127</v>
      </c>
      <c r="E17" s="37">
        <v>7</v>
      </c>
      <c r="F17" s="5">
        <f t="shared" si="1"/>
        <v>105.5</v>
      </c>
      <c r="G17" s="37">
        <f t="shared" si="2"/>
        <v>3</v>
      </c>
      <c r="H17" s="37">
        <v>2</v>
      </c>
      <c r="I17" s="37">
        <v>1</v>
      </c>
      <c r="J17" s="5">
        <f t="shared" si="3"/>
        <v>105.5</v>
      </c>
      <c r="K17" s="5">
        <v>76.599999999999994</v>
      </c>
      <c r="L17" s="5">
        <v>28.9</v>
      </c>
      <c r="M17" s="5">
        <f t="shared" si="4"/>
        <v>28.9</v>
      </c>
      <c r="N17" s="7">
        <v>48213</v>
      </c>
      <c r="O17" s="5">
        <v>105.5</v>
      </c>
      <c r="P17" s="28" t="s">
        <v>20</v>
      </c>
      <c r="Q17" s="28" t="s">
        <v>20</v>
      </c>
      <c r="R17" s="29" t="s">
        <v>24</v>
      </c>
    </row>
    <row r="18" spans="1:18" ht="45" x14ac:dyDescent="0.2">
      <c r="A18" s="20">
        <v>8</v>
      </c>
      <c r="B18" s="42" t="s">
        <v>41</v>
      </c>
      <c r="C18" s="6">
        <v>1935</v>
      </c>
      <c r="D18" s="7">
        <v>45268</v>
      </c>
      <c r="E18" s="37">
        <v>11</v>
      </c>
      <c r="F18" s="5">
        <f t="shared" si="1"/>
        <v>213.5</v>
      </c>
      <c r="G18" s="37">
        <f t="shared" si="2"/>
        <v>4</v>
      </c>
      <c r="H18" s="37">
        <v>3</v>
      </c>
      <c r="I18" s="37">
        <v>1</v>
      </c>
      <c r="J18" s="5">
        <f t="shared" si="3"/>
        <v>213.5</v>
      </c>
      <c r="K18" s="5">
        <v>159.9</v>
      </c>
      <c r="L18" s="5">
        <v>53.6</v>
      </c>
      <c r="M18" s="5">
        <f t="shared" si="4"/>
        <v>53.6</v>
      </c>
      <c r="N18" s="7">
        <v>48213</v>
      </c>
      <c r="O18" s="5">
        <v>213.9</v>
      </c>
      <c r="P18" s="5">
        <v>1358</v>
      </c>
      <c r="Q18" s="6" t="s">
        <v>57</v>
      </c>
      <c r="R18" s="26" t="s">
        <v>25</v>
      </c>
    </row>
    <row r="19" spans="1:18" ht="30" x14ac:dyDescent="0.2">
      <c r="A19" s="20">
        <v>9</v>
      </c>
      <c r="B19" s="42" t="s">
        <v>42</v>
      </c>
      <c r="C19" s="6">
        <v>1962</v>
      </c>
      <c r="D19" s="7">
        <v>45268</v>
      </c>
      <c r="E19" s="37">
        <v>22</v>
      </c>
      <c r="F19" s="5">
        <f t="shared" si="1"/>
        <v>333.7</v>
      </c>
      <c r="G19" s="37">
        <f t="shared" si="2"/>
        <v>8</v>
      </c>
      <c r="H19" s="37">
        <v>0</v>
      </c>
      <c r="I19" s="37">
        <v>8</v>
      </c>
      <c r="J19" s="5">
        <f t="shared" si="3"/>
        <v>333.7</v>
      </c>
      <c r="K19" s="5">
        <v>0</v>
      </c>
      <c r="L19" s="5">
        <v>333.7</v>
      </c>
      <c r="M19" s="5">
        <f t="shared" si="4"/>
        <v>333.7</v>
      </c>
      <c r="N19" s="7">
        <v>48213</v>
      </c>
      <c r="O19" s="5">
        <v>333.7</v>
      </c>
      <c r="P19" s="25" t="s">
        <v>20</v>
      </c>
      <c r="Q19" s="25" t="s">
        <v>20</v>
      </c>
      <c r="R19" s="26" t="s">
        <v>24</v>
      </c>
    </row>
    <row r="20" spans="1:18" ht="30" x14ac:dyDescent="0.2">
      <c r="A20" s="20">
        <v>10</v>
      </c>
      <c r="B20" s="42" t="s">
        <v>43</v>
      </c>
      <c r="C20" s="6">
        <v>1964</v>
      </c>
      <c r="D20" s="7">
        <v>45268</v>
      </c>
      <c r="E20" s="37">
        <v>12</v>
      </c>
      <c r="F20" s="5">
        <f t="shared" si="1"/>
        <v>198.5</v>
      </c>
      <c r="G20" s="37">
        <f t="shared" si="2"/>
        <v>6</v>
      </c>
      <c r="H20" s="37">
        <v>0</v>
      </c>
      <c r="I20" s="37">
        <v>6</v>
      </c>
      <c r="J20" s="5">
        <f t="shared" si="3"/>
        <v>198.5</v>
      </c>
      <c r="K20" s="5">
        <v>0</v>
      </c>
      <c r="L20" s="5">
        <v>198.5</v>
      </c>
      <c r="M20" s="5">
        <f t="shared" si="4"/>
        <v>198.5</v>
      </c>
      <c r="N20" s="7">
        <v>48213</v>
      </c>
      <c r="O20" s="5">
        <v>325</v>
      </c>
      <c r="P20" s="25" t="s">
        <v>20</v>
      </c>
      <c r="Q20" s="25" t="s">
        <v>20</v>
      </c>
      <c r="R20" s="26" t="s">
        <v>24</v>
      </c>
    </row>
    <row r="21" spans="1:18" ht="30" x14ac:dyDescent="0.2">
      <c r="A21" s="20">
        <v>11</v>
      </c>
      <c r="B21" s="42" t="s">
        <v>44</v>
      </c>
      <c r="C21" s="6">
        <v>1962</v>
      </c>
      <c r="D21" s="7">
        <v>45268</v>
      </c>
      <c r="E21" s="37">
        <v>11</v>
      </c>
      <c r="F21" s="5">
        <f t="shared" si="1"/>
        <v>241.7</v>
      </c>
      <c r="G21" s="37">
        <f t="shared" si="2"/>
        <v>6</v>
      </c>
      <c r="H21" s="37">
        <v>0</v>
      </c>
      <c r="I21" s="37">
        <v>6</v>
      </c>
      <c r="J21" s="5">
        <f t="shared" si="3"/>
        <v>241.7</v>
      </c>
      <c r="K21" s="5">
        <v>0</v>
      </c>
      <c r="L21" s="5">
        <v>241.7</v>
      </c>
      <c r="M21" s="5">
        <f t="shared" si="4"/>
        <v>241.7</v>
      </c>
      <c r="N21" s="7">
        <v>48213</v>
      </c>
      <c r="O21" s="5">
        <v>328.5</v>
      </c>
      <c r="P21" s="25" t="s">
        <v>20</v>
      </c>
      <c r="Q21" s="25" t="s">
        <v>20</v>
      </c>
      <c r="R21" s="26" t="s">
        <v>24</v>
      </c>
    </row>
    <row r="22" spans="1:18" ht="30" x14ac:dyDescent="0.2">
      <c r="A22" s="20">
        <v>12</v>
      </c>
      <c r="B22" s="42" t="s">
        <v>45</v>
      </c>
      <c r="C22" s="6">
        <v>1964</v>
      </c>
      <c r="D22" s="7">
        <v>45268</v>
      </c>
      <c r="E22" s="37">
        <v>12</v>
      </c>
      <c r="F22" s="5">
        <f t="shared" si="1"/>
        <v>76.2</v>
      </c>
      <c r="G22" s="37">
        <f t="shared" si="2"/>
        <v>2</v>
      </c>
      <c r="H22" s="37">
        <v>0</v>
      </c>
      <c r="I22" s="37">
        <v>2</v>
      </c>
      <c r="J22" s="5">
        <f t="shared" si="3"/>
        <v>76.2</v>
      </c>
      <c r="K22" s="5">
        <v>0</v>
      </c>
      <c r="L22" s="5">
        <v>76.2</v>
      </c>
      <c r="M22" s="5">
        <f t="shared" si="4"/>
        <v>76.2</v>
      </c>
      <c r="N22" s="7">
        <v>48213</v>
      </c>
      <c r="O22" s="5">
        <v>323.8</v>
      </c>
      <c r="P22" s="25" t="s">
        <v>20</v>
      </c>
      <c r="Q22" s="25" t="s">
        <v>20</v>
      </c>
      <c r="R22" s="26" t="s">
        <v>24</v>
      </c>
    </row>
    <row r="23" spans="1:18" ht="30" x14ac:dyDescent="0.2">
      <c r="A23" s="20">
        <v>13</v>
      </c>
      <c r="B23" s="42" t="s">
        <v>46</v>
      </c>
      <c r="C23" s="6">
        <v>1962</v>
      </c>
      <c r="D23" s="7">
        <v>45268</v>
      </c>
      <c r="E23" s="37">
        <v>22</v>
      </c>
      <c r="F23" s="5">
        <f t="shared" si="1"/>
        <v>191.5</v>
      </c>
      <c r="G23" s="37">
        <f t="shared" si="2"/>
        <v>5</v>
      </c>
      <c r="H23" s="37">
        <v>0</v>
      </c>
      <c r="I23" s="37">
        <v>5</v>
      </c>
      <c r="J23" s="5">
        <f t="shared" si="3"/>
        <v>191.5</v>
      </c>
      <c r="K23" s="5">
        <v>0</v>
      </c>
      <c r="L23" s="5">
        <v>191.5</v>
      </c>
      <c r="M23" s="5">
        <f t="shared" si="4"/>
        <v>191.5</v>
      </c>
      <c r="N23" s="7">
        <v>48213</v>
      </c>
      <c r="O23" s="5">
        <v>326.5</v>
      </c>
      <c r="P23" s="25" t="s">
        <v>20</v>
      </c>
      <c r="Q23" s="25" t="s">
        <v>20</v>
      </c>
      <c r="R23" s="26" t="s">
        <v>24</v>
      </c>
    </row>
    <row r="24" spans="1:18" ht="30" x14ac:dyDescent="0.2">
      <c r="A24" s="20">
        <v>14</v>
      </c>
      <c r="B24" s="42" t="s">
        <v>47</v>
      </c>
      <c r="C24" s="6">
        <v>1962</v>
      </c>
      <c r="D24" s="7">
        <v>45268</v>
      </c>
      <c r="E24" s="37">
        <v>10</v>
      </c>
      <c r="F24" s="5">
        <f t="shared" si="1"/>
        <v>210.1</v>
      </c>
      <c r="G24" s="37">
        <f t="shared" si="2"/>
        <v>5</v>
      </c>
      <c r="H24" s="37">
        <v>0</v>
      </c>
      <c r="I24" s="37">
        <v>5</v>
      </c>
      <c r="J24" s="5">
        <f t="shared" si="3"/>
        <v>210.1</v>
      </c>
      <c r="K24" s="5">
        <v>0</v>
      </c>
      <c r="L24" s="5">
        <v>210.1</v>
      </c>
      <c r="M24" s="5">
        <f t="shared" si="4"/>
        <v>210.1</v>
      </c>
      <c r="N24" s="7">
        <v>48213</v>
      </c>
      <c r="O24" s="5">
        <v>321.60000000000002</v>
      </c>
      <c r="P24" s="25" t="s">
        <v>20</v>
      </c>
      <c r="Q24" s="25" t="s">
        <v>20</v>
      </c>
      <c r="R24" s="26" t="s">
        <v>24</v>
      </c>
    </row>
    <row r="25" spans="1:18" ht="45" x14ac:dyDescent="0.2">
      <c r="A25" s="20">
        <v>15</v>
      </c>
      <c r="B25" s="42" t="s">
        <v>34</v>
      </c>
      <c r="C25" s="6">
        <v>1960</v>
      </c>
      <c r="D25" s="7">
        <v>45329</v>
      </c>
      <c r="E25" s="37">
        <v>39</v>
      </c>
      <c r="F25" s="5">
        <f>J25</f>
        <v>634.79999999999995</v>
      </c>
      <c r="G25" s="37">
        <f>H25+I25</f>
        <v>17</v>
      </c>
      <c r="H25" s="37">
        <v>15</v>
      </c>
      <c r="I25" s="37">
        <v>2</v>
      </c>
      <c r="J25" s="5">
        <f>K25+L25</f>
        <v>634.79999999999995</v>
      </c>
      <c r="K25" s="5">
        <v>564.5</v>
      </c>
      <c r="L25" s="5">
        <v>70.3</v>
      </c>
      <c r="M25" s="5">
        <f>L25</f>
        <v>70.3</v>
      </c>
      <c r="N25" s="7">
        <v>48213</v>
      </c>
      <c r="O25" s="5">
        <v>635</v>
      </c>
      <c r="P25" s="5">
        <v>1460</v>
      </c>
      <c r="Q25" s="6" t="s">
        <v>56</v>
      </c>
      <c r="R25" s="26" t="s">
        <v>25</v>
      </c>
    </row>
    <row r="26" spans="1:18" ht="45" x14ac:dyDescent="0.2">
      <c r="A26" s="20">
        <v>16</v>
      </c>
      <c r="B26" s="42" t="s">
        <v>35</v>
      </c>
      <c r="C26" s="6">
        <v>1928</v>
      </c>
      <c r="D26" s="7">
        <v>45344</v>
      </c>
      <c r="E26" s="37">
        <v>10</v>
      </c>
      <c r="F26" s="5">
        <f>J26</f>
        <v>81</v>
      </c>
      <c r="G26" s="37">
        <f>H26+I26</f>
        <v>3</v>
      </c>
      <c r="H26" s="37">
        <v>1</v>
      </c>
      <c r="I26" s="37">
        <v>2</v>
      </c>
      <c r="J26" s="5">
        <f>K26+L26</f>
        <v>81</v>
      </c>
      <c r="K26" s="5">
        <v>45.6</v>
      </c>
      <c r="L26" s="5">
        <v>35.4</v>
      </c>
      <c r="M26" s="5">
        <f>L26</f>
        <v>35.4</v>
      </c>
      <c r="N26" s="7">
        <v>48213</v>
      </c>
      <c r="O26" s="5">
        <v>109.3</v>
      </c>
      <c r="P26" s="5">
        <v>1620</v>
      </c>
      <c r="Q26" s="6" t="s">
        <v>58</v>
      </c>
      <c r="R26" s="26" t="s">
        <v>25</v>
      </c>
    </row>
    <row r="27" spans="1:18" s="14" customFormat="1" ht="24" customHeight="1" x14ac:dyDescent="0.2">
      <c r="A27" s="49" t="s">
        <v>50</v>
      </c>
      <c r="B27" s="49"/>
      <c r="C27" s="49"/>
      <c r="D27" s="49"/>
      <c r="E27" s="38">
        <f>SUM(E14:E26)</f>
        <v>215</v>
      </c>
      <c r="F27" s="18">
        <f t="shared" ref="F27:M27" si="6">SUM(F14:F26)</f>
        <v>3138.66</v>
      </c>
      <c r="G27" s="38">
        <f t="shared" si="6"/>
        <v>81</v>
      </c>
      <c r="H27" s="38">
        <f t="shared" si="6"/>
        <v>31</v>
      </c>
      <c r="I27" s="38">
        <f t="shared" si="6"/>
        <v>50</v>
      </c>
      <c r="J27" s="18">
        <f t="shared" si="6"/>
        <v>3138.66</v>
      </c>
      <c r="K27" s="18">
        <f t="shared" si="6"/>
        <v>1228.7999999999997</v>
      </c>
      <c r="L27" s="18">
        <f t="shared" si="6"/>
        <v>1909.8600000000001</v>
      </c>
      <c r="M27" s="18">
        <f t="shared" si="6"/>
        <v>1909.8600000000001</v>
      </c>
      <c r="N27" s="45" t="s">
        <v>20</v>
      </c>
      <c r="O27" s="16" t="s">
        <v>20</v>
      </c>
      <c r="P27" s="16" t="s">
        <v>20</v>
      </c>
      <c r="Q27" s="17" t="s">
        <v>20</v>
      </c>
      <c r="R27" s="19" t="s">
        <v>20</v>
      </c>
    </row>
    <row r="28" spans="1:18" s="31" customFormat="1" ht="24" customHeight="1" x14ac:dyDescent="0.2">
      <c r="A28" s="30" t="s">
        <v>20</v>
      </c>
      <c r="B28" s="30" t="s">
        <v>20</v>
      </c>
      <c r="C28" s="30" t="s">
        <v>20</v>
      </c>
      <c r="D28" s="30" t="s">
        <v>20</v>
      </c>
      <c r="E28" s="39">
        <v>0</v>
      </c>
      <c r="F28" s="5">
        <v>0</v>
      </c>
      <c r="G28" s="39">
        <v>0</v>
      </c>
      <c r="H28" s="39">
        <v>0</v>
      </c>
      <c r="I28" s="39">
        <v>0</v>
      </c>
      <c r="J28" s="5">
        <v>0</v>
      </c>
      <c r="K28" s="32">
        <v>0</v>
      </c>
      <c r="L28" s="32">
        <v>0</v>
      </c>
      <c r="M28" s="32">
        <v>0</v>
      </c>
      <c r="N28" s="8" t="s">
        <v>20</v>
      </c>
      <c r="O28" s="28" t="s">
        <v>20</v>
      </c>
      <c r="P28" s="28" t="s">
        <v>20</v>
      </c>
      <c r="Q28" s="29" t="s">
        <v>20</v>
      </c>
      <c r="R28" s="27" t="s">
        <v>20</v>
      </c>
    </row>
    <row r="29" spans="1:18" ht="26.25" customHeight="1" x14ac:dyDescent="0.2">
      <c r="A29" s="50" t="s">
        <v>51</v>
      </c>
      <c r="B29" s="51"/>
      <c r="C29" s="51"/>
      <c r="D29" s="52"/>
      <c r="E29" s="38">
        <f>E28</f>
        <v>0</v>
      </c>
      <c r="F29" s="18">
        <f t="shared" ref="F29:M29" si="7">F28</f>
        <v>0</v>
      </c>
      <c r="G29" s="38">
        <f t="shared" si="7"/>
        <v>0</v>
      </c>
      <c r="H29" s="38">
        <f t="shared" si="7"/>
        <v>0</v>
      </c>
      <c r="I29" s="38">
        <f t="shared" si="7"/>
        <v>0</v>
      </c>
      <c r="J29" s="18">
        <f t="shared" si="7"/>
        <v>0</v>
      </c>
      <c r="K29" s="18">
        <f t="shared" si="7"/>
        <v>0</v>
      </c>
      <c r="L29" s="18">
        <f t="shared" si="7"/>
        <v>0</v>
      </c>
      <c r="M29" s="18">
        <f t="shared" si="7"/>
        <v>0</v>
      </c>
      <c r="N29" s="45" t="s">
        <v>20</v>
      </c>
      <c r="O29" s="16" t="s">
        <v>20</v>
      </c>
      <c r="P29" s="16" t="s">
        <v>20</v>
      </c>
      <c r="Q29" s="17" t="s">
        <v>20</v>
      </c>
      <c r="R29" s="19" t="s">
        <v>20</v>
      </c>
    </row>
    <row r="30" spans="1:18" ht="35.25" customHeight="1" x14ac:dyDescent="0.2">
      <c r="A30" s="20">
        <v>17</v>
      </c>
      <c r="B30" s="42" t="s">
        <v>36</v>
      </c>
      <c r="C30" s="6">
        <v>1955</v>
      </c>
      <c r="D30" s="7">
        <v>45405</v>
      </c>
      <c r="E30" s="37">
        <v>53</v>
      </c>
      <c r="F30" s="5">
        <f>J30</f>
        <v>506.7</v>
      </c>
      <c r="G30" s="37">
        <f>H30+I30</f>
        <v>26</v>
      </c>
      <c r="H30" s="37">
        <v>21</v>
      </c>
      <c r="I30" s="37">
        <v>5</v>
      </c>
      <c r="J30" s="5">
        <f>K30+L30</f>
        <v>506.7</v>
      </c>
      <c r="K30" s="5">
        <v>383.7</v>
      </c>
      <c r="L30" s="5">
        <v>123</v>
      </c>
      <c r="M30" s="5">
        <f>L30</f>
        <v>123</v>
      </c>
      <c r="N30" s="7">
        <v>48944</v>
      </c>
      <c r="O30" s="5">
        <v>780.6</v>
      </c>
      <c r="P30" s="25" t="s">
        <v>20</v>
      </c>
      <c r="Q30" s="25" t="s">
        <v>20</v>
      </c>
      <c r="R30" s="26" t="s">
        <v>24</v>
      </c>
    </row>
    <row r="31" spans="1:18" ht="30" customHeight="1" x14ac:dyDescent="0.2">
      <c r="A31" s="20">
        <v>18</v>
      </c>
      <c r="B31" s="42" t="s">
        <v>37</v>
      </c>
      <c r="C31" s="6">
        <v>1957</v>
      </c>
      <c r="D31" s="7">
        <v>45405</v>
      </c>
      <c r="E31" s="37">
        <v>19</v>
      </c>
      <c r="F31" s="5">
        <f>J31</f>
        <v>382.40000000000003</v>
      </c>
      <c r="G31" s="37">
        <f>H31+I31</f>
        <v>8</v>
      </c>
      <c r="H31" s="37">
        <v>7</v>
      </c>
      <c r="I31" s="37">
        <v>1</v>
      </c>
      <c r="J31" s="5">
        <f>K31+L31</f>
        <v>382.40000000000003</v>
      </c>
      <c r="K31" s="5">
        <v>341.6</v>
      </c>
      <c r="L31" s="5">
        <v>40.799999999999997</v>
      </c>
      <c r="M31" s="5">
        <f>L31</f>
        <v>40.799999999999997</v>
      </c>
      <c r="N31" s="7">
        <v>48944</v>
      </c>
      <c r="O31" s="5">
        <v>396</v>
      </c>
      <c r="P31" s="25" t="s">
        <v>20</v>
      </c>
      <c r="Q31" s="25" t="s">
        <v>20</v>
      </c>
      <c r="R31" s="26" t="s">
        <v>24</v>
      </c>
    </row>
    <row r="32" spans="1:18" ht="29.25" customHeight="1" x14ac:dyDescent="0.2">
      <c r="A32" s="20">
        <v>19</v>
      </c>
      <c r="B32" s="42" t="s">
        <v>38</v>
      </c>
      <c r="C32" s="6">
        <v>1959</v>
      </c>
      <c r="D32" s="7">
        <v>45434</v>
      </c>
      <c r="E32" s="37">
        <v>6</v>
      </c>
      <c r="F32" s="5">
        <f>J32</f>
        <v>104.7</v>
      </c>
      <c r="G32" s="37">
        <f>H32+I32</f>
        <v>3</v>
      </c>
      <c r="H32" s="37">
        <v>3</v>
      </c>
      <c r="I32" s="37">
        <v>0</v>
      </c>
      <c r="J32" s="5">
        <f>K32+L32</f>
        <v>104.7</v>
      </c>
      <c r="K32" s="5">
        <v>104.7</v>
      </c>
      <c r="L32" s="5">
        <v>0</v>
      </c>
      <c r="M32" s="5">
        <f>L32</f>
        <v>0</v>
      </c>
      <c r="N32" s="7">
        <v>48944</v>
      </c>
      <c r="O32" s="5">
        <v>105.3</v>
      </c>
      <c r="P32" s="28" t="s">
        <v>20</v>
      </c>
      <c r="Q32" s="28" t="s">
        <v>20</v>
      </c>
      <c r="R32" s="29" t="s">
        <v>24</v>
      </c>
    </row>
    <row r="33" spans="1:18" ht="36.75" customHeight="1" x14ac:dyDescent="0.2">
      <c r="A33" s="20">
        <v>20</v>
      </c>
      <c r="B33" s="42" t="s">
        <v>39</v>
      </c>
      <c r="C33" s="6">
        <v>1943</v>
      </c>
      <c r="D33" s="7">
        <v>45434</v>
      </c>
      <c r="E33" s="37">
        <v>11</v>
      </c>
      <c r="F33" s="5">
        <f t="shared" si="1"/>
        <v>170.39999999999998</v>
      </c>
      <c r="G33" s="37">
        <f t="shared" si="2"/>
        <v>5</v>
      </c>
      <c r="H33" s="37">
        <v>4</v>
      </c>
      <c r="I33" s="37">
        <v>1</v>
      </c>
      <c r="J33" s="5">
        <f t="shared" si="3"/>
        <v>170.39999999999998</v>
      </c>
      <c r="K33" s="5">
        <v>132.19999999999999</v>
      </c>
      <c r="L33" s="5">
        <v>38.200000000000003</v>
      </c>
      <c r="M33" s="5">
        <f t="shared" si="4"/>
        <v>38.200000000000003</v>
      </c>
      <c r="N33" s="7">
        <v>48944</v>
      </c>
      <c r="O33" s="5">
        <v>358.2</v>
      </c>
      <c r="P33" s="28" t="s">
        <v>20</v>
      </c>
      <c r="Q33" s="28" t="s">
        <v>20</v>
      </c>
      <c r="R33" s="29" t="s">
        <v>24</v>
      </c>
    </row>
    <row r="34" spans="1:18" ht="36.75" customHeight="1" x14ac:dyDescent="0.2">
      <c r="A34" s="20">
        <v>21</v>
      </c>
      <c r="B34" s="42" t="s">
        <v>64</v>
      </c>
      <c r="C34" s="6">
        <v>1952</v>
      </c>
      <c r="D34" s="7">
        <v>45519</v>
      </c>
      <c r="E34" s="37">
        <v>18</v>
      </c>
      <c r="F34" s="5">
        <f t="shared" si="1"/>
        <v>374</v>
      </c>
      <c r="G34" s="37">
        <f t="shared" si="2"/>
        <v>8</v>
      </c>
      <c r="H34" s="37">
        <v>8</v>
      </c>
      <c r="I34" s="37">
        <v>0</v>
      </c>
      <c r="J34" s="5">
        <f t="shared" si="3"/>
        <v>374</v>
      </c>
      <c r="K34" s="5">
        <v>374</v>
      </c>
      <c r="L34" s="5">
        <v>0</v>
      </c>
      <c r="M34" s="5">
        <f t="shared" si="4"/>
        <v>0</v>
      </c>
      <c r="N34" s="7">
        <v>48944</v>
      </c>
      <c r="O34" s="5">
        <v>419.4</v>
      </c>
      <c r="P34" s="47" t="s">
        <v>20</v>
      </c>
      <c r="Q34" s="47" t="s">
        <v>20</v>
      </c>
      <c r="R34" s="48" t="s">
        <v>24</v>
      </c>
    </row>
    <row r="35" spans="1:18" ht="36.75" customHeight="1" x14ac:dyDescent="0.2">
      <c r="A35" s="20">
        <v>22</v>
      </c>
      <c r="B35" s="42" t="s">
        <v>65</v>
      </c>
      <c r="C35" s="6">
        <v>1964</v>
      </c>
      <c r="D35" s="7">
        <v>45519</v>
      </c>
      <c r="E35" s="37">
        <v>18</v>
      </c>
      <c r="F35" s="5">
        <f t="shared" si="1"/>
        <v>340.4</v>
      </c>
      <c r="G35" s="37">
        <f t="shared" si="2"/>
        <v>8</v>
      </c>
      <c r="H35" s="37">
        <v>8</v>
      </c>
      <c r="I35" s="37">
        <v>0</v>
      </c>
      <c r="J35" s="5">
        <f t="shared" si="3"/>
        <v>340.4</v>
      </c>
      <c r="K35" s="5">
        <v>340.4</v>
      </c>
      <c r="L35" s="5">
        <v>0</v>
      </c>
      <c r="M35" s="5">
        <f t="shared" si="4"/>
        <v>0</v>
      </c>
      <c r="N35" s="7">
        <v>48944</v>
      </c>
      <c r="O35" s="5">
        <v>330.7</v>
      </c>
      <c r="P35" s="47" t="s">
        <v>20</v>
      </c>
      <c r="Q35" s="47" t="s">
        <v>20</v>
      </c>
      <c r="R35" s="48" t="s">
        <v>24</v>
      </c>
    </row>
    <row r="36" spans="1:18" s="14" customFormat="1" ht="30.75" customHeight="1" x14ac:dyDescent="0.2">
      <c r="A36" s="49" t="s">
        <v>52</v>
      </c>
      <c r="B36" s="49"/>
      <c r="C36" s="49"/>
      <c r="D36" s="49"/>
      <c r="E36" s="38">
        <f>E30+E31+E32+E33+E34+E35</f>
        <v>125</v>
      </c>
      <c r="F36" s="18">
        <f t="shared" ref="F36:M36" si="8">F30+F31+F32+F33+F34+F35</f>
        <v>1878.6</v>
      </c>
      <c r="G36" s="38">
        <f t="shared" si="8"/>
        <v>58</v>
      </c>
      <c r="H36" s="38">
        <f t="shared" si="8"/>
        <v>51</v>
      </c>
      <c r="I36" s="38">
        <f t="shared" si="8"/>
        <v>7</v>
      </c>
      <c r="J36" s="18">
        <f t="shared" si="8"/>
        <v>1878.6</v>
      </c>
      <c r="K36" s="18">
        <f t="shared" si="8"/>
        <v>1676.6</v>
      </c>
      <c r="L36" s="18">
        <f t="shared" si="8"/>
        <v>202</v>
      </c>
      <c r="M36" s="18">
        <f t="shared" si="8"/>
        <v>202</v>
      </c>
      <c r="N36" s="45" t="s">
        <v>20</v>
      </c>
      <c r="O36" s="16" t="s">
        <v>20</v>
      </c>
      <c r="P36" s="16" t="s">
        <v>20</v>
      </c>
      <c r="Q36" s="17" t="s">
        <v>20</v>
      </c>
      <c r="R36" s="19" t="s">
        <v>20</v>
      </c>
    </row>
    <row r="37" spans="1:18" ht="45" x14ac:dyDescent="0.2">
      <c r="A37" s="20">
        <v>23</v>
      </c>
      <c r="B37" s="42" t="s">
        <v>48</v>
      </c>
      <c r="C37" s="6">
        <v>1954</v>
      </c>
      <c r="D37" s="7">
        <v>45485</v>
      </c>
      <c r="E37" s="37">
        <v>12</v>
      </c>
      <c r="F37" s="5">
        <f>J37</f>
        <v>172.1</v>
      </c>
      <c r="G37" s="37">
        <f>H37+I37</f>
        <v>4</v>
      </c>
      <c r="H37" s="37">
        <v>3</v>
      </c>
      <c r="I37" s="37">
        <v>1</v>
      </c>
      <c r="J37" s="5">
        <f>K37+L37</f>
        <v>172.1</v>
      </c>
      <c r="K37" s="5">
        <v>119.7</v>
      </c>
      <c r="L37" s="5">
        <v>52.4</v>
      </c>
      <c r="M37" s="5">
        <f>L37</f>
        <v>52.4</v>
      </c>
      <c r="N37" s="7">
        <v>49309</v>
      </c>
      <c r="O37" s="5">
        <v>211.6</v>
      </c>
      <c r="P37" s="5">
        <v>1540</v>
      </c>
      <c r="Q37" s="6" t="s">
        <v>59</v>
      </c>
      <c r="R37" s="29" t="s">
        <v>25</v>
      </c>
    </row>
    <row r="38" spans="1:18" ht="30" x14ac:dyDescent="0.2">
      <c r="A38" s="20">
        <v>24</v>
      </c>
      <c r="B38" s="42" t="s">
        <v>40</v>
      </c>
      <c r="C38" s="6" t="s">
        <v>60</v>
      </c>
      <c r="D38" s="7">
        <v>45485</v>
      </c>
      <c r="E38" s="37">
        <v>4</v>
      </c>
      <c r="F38" s="5">
        <f>J38</f>
        <v>198</v>
      </c>
      <c r="G38" s="37">
        <f>H38+I38</f>
        <v>3</v>
      </c>
      <c r="H38" s="37">
        <v>3</v>
      </c>
      <c r="I38" s="37">
        <v>0</v>
      </c>
      <c r="J38" s="5">
        <f>K38+L38</f>
        <v>198</v>
      </c>
      <c r="K38" s="5">
        <v>198</v>
      </c>
      <c r="L38" s="5">
        <v>0</v>
      </c>
      <c r="M38" s="5">
        <f>L38</f>
        <v>0</v>
      </c>
      <c r="N38" s="7">
        <v>49309</v>
      </c>
      <c r="O38" s="5">
        <v>179.1</v>
      </c>
      <c r="P38" s="28" t="s">
        <v>20</v>
      </c>
      <c r="Q38" s="28" t="s">
        <v>20</v>
      </c>
      <c r="R38" s="29" t="s">
        <v>24</v>
      </c>
    </row>
    <row r="39" spans="1:18" ht="24" customHeight="1" x14ac:dyDescent="0.2">
      <c r="A39" s="49" t="s">
        <v>53</v>
      </c>
      <c r="B39" s="49"/>
      <c r="C39" s="49"/>
      <c r="D39" s="49"/>
      <c r="E39" s="38">
        <f>SUM(E37:E38)</f>
        <v>16</v>
      </c>
      <c r="F39" s="18">
        <f t="shared" ref="F39:M39" si="9">SUM(F37:F38)</f>
        <v>370.1</v>
      </c>
      <c r="G39" s="38">
        <f t="shared" si="9"/>
        <v>7</v>
      </c>
      <c r="H39" s="38">
        <f t="shared" si="9"/>
        <v>6</v>
      </c>
      <c r="I39" s="38">
        <f t="shared" si="9"/>
        <v>1</v>
      </c>
      <c r="J39" s="18">
        <f t="shared" si="9"/>
        <v>370.1</v>
      </c>
      <c r="K39" s="18">
        <f t="shared" si="9"/>
        <v>317.7</v>
      </c>
      <c r="L39" s="18">
        <f t="shared" si="9"/>
        <v>52.4</v>
      </c>
      <c r="M39" s="18">
        <f t="shared" si="9"/>
        <v>52.4</v>
      </c>
      <c r="N39" s="16" t="s">
        <v>20</v>
      </c>
      <c r="O39" s="16" t="s">
        <v>20</v>
      </c>
      <c r="P39" s="16" t="s">
        <v>20</v>
      </c>
      <c r="Q39" s="17" t="s">
        <v>20</v>
      </c>
      <c r="R39" s="19" t="s">
        <v>20</v>
      </c>
    </row>
    <row r="40" spans="1:18" ht="24.75" customHeight="1" x14ac:dyDescent="0.2">
      <c r="A40" s="30" t="s">
        <v>20</v>
      </c>
      <c r="B40" s="30" t="s">
        <v>20</v>
      </c>
      <c r="C40" s="30" t="s">
        <v>20</v>
      </c>
      <c r="D40" s="30" t="s">
        <v>20</v>
      </c>
      <c r="E40" s="39">
        <v>0</v>
      </c>
      <c r="F40" s="5">
        <f t="shared" ref="F40" si="10">J40</f>
        <v>0</v>
      </c>
      <c r="G40" s="39">
        <v>0</v>
      </c>
      <c r="H40" s="39">
        <v>0</v>
      </c>
      <c r="I40" s="39">
        <v>0</v>
      </c>
      <c r="J40" s="5">
        <f t="shared" ref="J40" si="11">K40+L40</f>
        <v>0</v>
      </c>
      <c r="K40" s="32">
        <v>0</v>
      </c>
      <c r="L40" s="32">
        <v>0</v>
      </c>
      <c r="M40" s="32">
        <v>0</v>
      </c>
      <c r="N40" s="28" t="s">
        <v>20</v>
      </c>
      <c r="O40" s="28" t="s">
        <v>20</v>
      </c>
      <c r="P40" s="28" t="s">
        <v>20</v>
      </c>
      <c r="Q40" s="29" t="s">
        <v>20</v>
      </c>
      <c r="R40" s="27" t="s">
        <v>20</v>
      </c>
    </row>
    <row r="41" spans="1:18" s="14" customFormat="1" ht="29.25" customHeight="1" x14ac:dyDescent="0.2">
      <c r="A41" s="49" t="s">
        <v>54</v>
      </c>
      <c r="B41" s="49"/>
      <c r="C41" s="49"/>
      <c r="D41" s="49"/>
      <c r="E41" s="38">
        <f>SUM(E40)</f>
        <v>0</v>
      </c>
      <c r="F41" s="18">
        <f t="shared" ref="F41:F42" si="12">J41</f>
        <v>0</v>
      </c>
      <c r="G41" s="38">
        <f t="shared" ref="G41" si="13">H41+I41</f>
        <v>0</v>
      </c>
      <c r="H41" s="38">
        <f>SUM(H40)</f>
        <v>0</v>
      </c>
      <c r="I41" s="38"/>
      <c r="J41" s="18">
        <f>SUM(J40)</f>
        <v>0</v>
      </c>
      <c r="K41" s="18">
        <f t="shared" ref="K41:M41" si="14">SUM(K40)</f>
        <v>0</v>
      </c>
      <c r="L41" s="18">
        <f t="shared" si="14"/>
        <v>0</v>
      </c>
      <c r="M41" s="18">
        <f t="shared" si="14"/>
        <v>0</v>
      </c>
      <c r="N41" s="16" t="s">
        <v>20</v>
      </c>
      <c r="O41" s="16" t="s">
        <v>20</v>
      </c>
      <c r="P41" s="16" t="s">
        <v>20</v>
      </c>
      <c r="Q41" s="17" t="s">
        <v>20</v>
      </c>
      <c r="R41" s="19" t="s">
        <v>20</v>
      </c>
    </row>
    <row r="42" spans="1:18" ht="24.75" customHeight="1" x14ac:dyDescent="0.2">
      <c r="A42" s="30" t="s">
        <v>20</v>
      </c>
      <c r="B42" s="30" t="s">
        <v>20</v>
      </c>
      <c r="C42" s="30" t="s">
        <v>20</v>
      </c>
      <c r="D42" s="30" t="s">
        <v>20</v>
      </c>
      <c r="E42" s="39">
        <v>0</v>
      </c>
      <c r="F42" s="5">
        <f t="shared" si="12"/>
        <v>0</v>
      </c>
      <c r="G42" s="39">
        <v>0</v>
      </c>
      <c r="H42" s="39">
        <v>0</v>
      </c>
      <c r="I42" s="39">
        <v>0</v>
      </c>
      <c r="J42" s="5">
        <f t="shared" ref="J42" si="15">K42+L42</f>
        <v>0</v>
      </c>
      <c r="K42" s="32">
        <v>0</v>
      </c>
      <c r="L42" s="32">
        <v>0</v>
      </c>
      <c r="M42" s="32">
        <v>0</v>
      </c>
      <c r="N42" s="47" t="s">
        <v>20</v>
      </c>
      <c r="O42" s="47" t="s">
        <v>20</v>
      </c>
      <c r="P42" s="47" t="s">
        <v>20</v>
      </c>
      <c r="Q42" s="48" t="s">
        <v>20</v>
      </c>
      <c r="R42" s="46" t="s">
        <v>20</v>
      </c>
    </row>
    <row r="43" spans="1:18" ht="27" customHeight="1" x14ac:dyDescent="0.2">
      <c r="A43" s="49" t="s">
        <v>63</v>
      </c>
      <c r="B43" s="49"/>
      <c r="C43" s="49"/>
      <c r="D43" s="49"/>
      <c r="E43" s="93">
        <f>E42</f>
        <v>0</v>
      </c>
      <c r="F43" s="94">
        <f>F42</f>
        <v>0</v>
      </c>
      <c r="G43" s="93">
        <f>G42</f>
        <v>0</v>
      </c>
      <c r="H43" s="93">
        <f t="shared" ref="H43:I43" si="16">H42</f>
        <v>0</v>
      </c>
      <c r="I43" s="93">
        <f t="shared" si="16"/>
        <v>0</v>
      </c>
      <c r="J43" s="94">
        <f>J42</f>
        <v>0</v>
      </c>
      <c r="K43" s="94">
        <f t="shared" ref="K43:M43" si="17">K42</f>
        <v>0</v>
      </c>
      <c r="L43" s="94">
        <f t="shared" si="17"/>
        <v>0</v>
      </c>
      <c r="M43" s="94">
        <f t="shared" si="17"/>
        <v>0</v>
      </c>
      <c r="N43" s="16" t="s">
        <v>20</v>
      </c>
      <c r="O43" s="16" t="s">
        <v>20</v>
      </c>
      <c r="P43" s="16" t="s">
        <v>20</v>
      </c>
      <c r="Q43" s="17" t="s">
        <v>20</v>
      </c>
      <c r="R43" s="19" t="s">
        <v>20</v>
      </c>
    </row>
    <row r="44" spans="1:18" x14ac:dyDescent="0.2">
      <c r="A44" s="88"/>
      <c r="B44" s="89"/>
      <c r="C44" s="89"/>
      <c r="D44" s="89"/>
      <c r="E44" s="90"/>
      <c r="F44" s="91"/>
      <c r="G44" s="90"/>
      <c r="H44" s="90"/>
      <c r="I44" s="90"/>
      <c r="J44" s="91"/>
      <c r="K44" s="91"/>
      <c r="L44" s="91"/>
      <c r="M44" s="91"/>
      <c r="N44" s="91"/>
      <c r="O44" s="91"/>
      <c r="P44" s="91"/>
      <c r="Q44" s="89"/>
      <c r="R44" s="92"/>
    </row>
    <row r="45" spans="1:18" x14ac:dyDescent="0.2">
      <c r="A45" s="88"/>
      <c r="B45" s="89"/>
      <c r="C45" s="89"/>
      <c r="D45" s="89"/>
      <c r="E45" s="90"/>
      <c r="F45" s="91"/>
      <c r="G45" s="90"/>
      <c r="H45" s="90"/>
      <c r="I45" s="90"/>
      <c r="J45" s="91"/>
      <c r="K45" s="91"/>
      <c r="L45" s="91"/>
      <c r="M45" s="91"/>
      <c r="N45" s="91"/>
      <c r="O45" s="91"/>
      <c r="P45" s="91"/>
      <c r="Q45" s="89"/>
      <c r="R45" s="92"/>
    </row>
    <row r="46" spans="1:18" x14ac:dyDescent="0.2">
      <c r="A46" s="88"/>
      <c r="B46" s="89"/>
      <c r="C46" s="89"/>
      <c r="D46" s="89"/>
      <c r="E46" s="90"/>
      <c r="F46" s="91"/>
      <c r="G46" s="90"/>
      <c r="H46" s="90"/>
      <c r="I46" s="90"/>
      <c r="J46" s="91"/>
      <c r="K46" s="91"/>
      <c r="L46" s="91"/>
      <c r="M46" s="91"/>
      <c r="N46" s="91"/>
      <c r="O46" s="91"/>
      <c r="P46" s="91"/>
      <c r="Q46" s="89"/>
      <c r="R46" s="92"/>
    </row>
    <row r="47" spans="1:18" x14ac:dyDescent="0.2">
      <c r="A47" s="88"/>
      <c r="B47" s="89"/>
      <c r="C47" s="89"/>
      <c r="D47" s="89"/>
      <c r="E47" s="90"/>
      <c r="F47" s="91"/>
      <c r="G47" s="90"/>
      <c r="H47" s="90"/>
      <c r="I47" s="90"/>
      <c r="J47" s="91"/>
      <c r="K47" s="91"/>
      <c r="L47" s="91"/>
      <c r="M47" s="91"/>
      <c r="N47" s="91"/>
      <c r="O47" s="91"/>
      <c r="P47" s="91"/>
      <c r="Q47" s="89"/>
      <c r="R47" s="92"/>
    </row>
    <row r="48" spans="1:18" x14ac:dyDescent="0.2">
      <c r="A48" s="88"/>
      <c r="B48" s="89"/>
      <c r="C48" s="89"/>
      <c r="D48" s="89"/>
      <c r="E48" s="90"/>
      <c r="F48" s="91"/>
      <c r="G48" s="90"/>
      <c r="H48" s="90"/>
      <c r="I48" s="90"/>
      <c r="J48" s="91"/>
      <c r="K48" s="91"/>
      <c r="L48" s="91"/>
      <c r="M48" s="91"/>
      <c r="N48" s="91"/>
      <c r="O48" s="91"/>
      <c r="P48" s="91"/>
      <c r="Q48" s="89"/>
      <c r="R48" s="92"/>
    </row>
  </sheetData>
  <mergeCells count="25">
    <mergeCell ref="A4:A7"/>
    <mergeCell ref="A9:D9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3:D43"/>
    <mergeCell ref="A41:D41"/>
    <mergeCell ref="A13:D13"/>
    <mergeCell ref="A27:D27"/>
    <mergeCell ref="A29:D29"/>
    <mergeCell ref="A36:D36"/>
    <mergeCell ref="A39:D39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2024-05-30T06:33:56Z</cp:lastPrinted>
  <dcterms:created xsi:type="dcterms:W3CDTF">2017-11-30T07:28:58Z</dcterms:created>
  <dcterms:modified xsi:type="dcterms:W3CDTF">2024-09-30T08:40:15Z</dcterms:modified>
</cp:coreProperties>
</file>