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8" i="1" l="1"/>
  <c r="I38" i="1"/>
  <c r="G38" i="1"/>
  <c r="F38" i="1"/>
  <c r="E38" i="1"/>
  <c r="F9" i="1" l="1"/>
  <c r="G9" i="1"/>
  <c r="H9" i="1"/>
  <c r="I9" i="1"/>
  <c r="J9" i="1"/>
  <c r="K9" i="1"/>
  <c r="L9" i="1"/>
  <c r="M9" i="1"/>
  <c r="E9" i="1"/>
  <c r="F33" i="1"/>
  <c r="G33" i="1"/>
  <c r="H33" i="1"/>
  <c r="I33" i="1"/>
  <c r="J33" i="1"/>
  <c r="K33" i="1"/>
  <c r="L33" i="1"/>
  <c r="M33" i="1"/>
  <c r="E33" i="1"/>
  <c r="J30" i="1" l="1"/>
  <c r="F30" i="1" s="1"/>
  <c r="J31" i="1"/>
  <c r="F31" i="1" s="1"/>
  <c r="J32" i="1"/>
  <c r="F32" i="1" s="1"/>
  <c r="G30" i="1"/>
  <c r="G31" i="1"/>
  <c r="G32" i="1"/>
  <c r="H70" i="1" l="1"/>
  <c r="I70" i="1"/>
  <c r="K70" i="1"/>
  <c r="L70" i="1"/>
  <c r="M70" i="1"/>
  <c r="E70" i="1"/>
  <c r="H60" i="1"/>
  <c r="I60" i="1"/>
  <c r="K60" i="1"/>
  <c r="L60" i="1"/>
  <c r="E60" i="1"/>
  <c r="J69" i="1"/>
  <c r="F69" i="1" s="1"/>
  <c r="G69" i="1"/>
  <c r="G55" i="1"/>
  <c r="J55" i="1"/>
  <c r="F55" i="1" s="1"/>
  <c r="G53" i="1" l="1"/>
  <c r="J53" i="1"/>
  <c r="G54" i="1"/>
  <c r="J54" i="1"/>
  <c r="F54" i="1" s="1"/>
  <c r="F53" i="1" l="1"/>
  <c r="H52" i="1"/>
  <c r="I52" i="1"/>
  <c r="K52" i="1"/>
  <c r="L52" i="1"/>
  <c r="E52" i="1"/>
  <c r="H49" i="1"/>
  <c r="I49" i="1"/>
  <c r="K49" i="1"/>
  <c r="L49" i="1"/>
  <c r="E49" i="1"/>
  <c r="H45" i="1"/>
  <c r="I45" i="1"/>
  <c r="K45" i="1"/>
  <c r="L45" i="1"/>
  <c r="E45" i="1"/>
  <c r="K38" i="1"/>
  <c r="L38" i="1"/>
  <c r="J68" i="1"/>
  <c r="F68" i="1" s="1"/>
  <c r="G68" i="1"/>
  <c r="J67" i="1"/>
  <c r="F67" i="1" s="1"/>
  <c r="G67" i="1"/>
  <c r="J66" i="1"/>
  <c r="F66" i="1" s="1"/>
  <c r="G66" i="1"/>
  <c r="J65" i="1"/>
  <c r="F65" i="1" s="1"/>
  <c r="G65" i="1"/>
  <c r="J64" i="1"/>
  <c r="F64" i="1" s="1"/>
  <c r="G64" i="1"/>
  <c r="J63" i="1"/>
  <c r="F63" i="1" s="1"/>
  <c r="G63" i="1"/>
  <c r="J62" i="1"/>
  <c r="F62" i="1" s="1"/>
  <c r="G62" i="1"/>
  <c r="J61" i="1"/>
  <c r="J70" i="1" s="1"/>
  <c r="G61" i="1"/>
  <c r="G70" i="1" l="1"/>
  <c r="F61" i="1"/>
  <c r="F70" i="1" s="1"/>
  <c r="J20" i="1" l="1"/>
  <c r="H25" i="1" l="1"/>
  <c r="I25" i="1"/>
  <c r="K25" i="1"/>
  <c r="L25" i="1"/>
  <c r="M25" i="1"/>
  <c r="E25" i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36" i="1" l="1"/>
  <c r="M37" i="1"/>
  <c r="M39" i="1"/>
  <c r="M40" i="1"/>
  <c r="M41" i="1"/>
  <c r="M42" i="1"/>
  <c r="M43" i="1"/>
  <c r="M46" i="1"/>
  <c r="M44" i="1"/>
  <c r="M47" i="1"/>
  <c r="M50" i="1"/>
  <c r="M48" i="1"/>
  <c r="M51" i="1"/>
  <c r="M56" i="1"/>
  <c r="M60" i="1" s="1"/>
  <c r="M57" i="1"/>
  <c r="M58" i="1"/>
  <c r="M59" i="1"/>
  <c r="M34" i="1"/>
  <c r="M26" i="1"/>
  <c r="M52" i="1" l="1"/>
  <c r="M49" i="1"/>
  <c r="M45" i="1"/>
  <c r="M38" i="1"/>
  <c r="J26" i="1" l="1"/>
  <c r="G26" i="1"/>
  <c r="F26" i="1" l="1"/>
  <c r="J59" i="1"/>
  <c r="F59" i="1" s="1"/>
  <c r="G59" i="1"/>
  <c r="G20" i="1" l="1"/>
  <c r="J58" i="1" l="1"/>
  <c r="G58" i="1"/>
  <c r="F58" i="1" l="1"/>
  <c r="F10" i="1"/>
  <c r="F25" i="1" s="1"/>
  <c r="G10" i="1"/>
  <c r="J57" i="1" l="1"/>
  <c r="G57" i="1"/>
  <c r="J56" i="1"/>
  <c r="G56" i="1"/>
  <c r="G60" i="1" s="1"/>
  <c r="J60" i="1" l="1"/>
  <c r="F57" i="1"/>
  <c r="F56" i="1"/>
  <c r="F60" i="1" l="1"/>
  <c r="J48" i="1"/>
  <c r="J51" i="1"/>
  <c r="G48" i="1"/>
  <c r="G51" i="1"/>
  <c r="J50" i="1"/>
  <c r="G50" i="1"/>
  <c r="G52" i="1" l="1"/>
  <c r="F50" i="1"/>
  <c r="F52" i="1" s="1"/>
  <c r="J52" i="1"/>
  <c r="F51" i="1"/>
  <c r="F48" i="1"/>
  <c r="G44" i="1" l="1"/>
  <c r="G46" i="1"/>
  <c r="G47" i="1"/>
  <c r="G49" i="1" l="1"/>
  <c r="J44" i="1"/>
  <c r="J46" i="1"/>
  <c r="J47" i="1"/>
  <c r="J49" i="1" l="1"/>
  <c r="F44" i="1"/>
  <c r="F47" i="1"/>
  <c r="F46" i="1"/>
  <c r="F49" i="1" s="1"/>
  <c r="G34" i="1" l="1"/>
  <c r="G21" i="1"/>
  <c r="G25" i="1" s="1"/>
  <c r="G36" i="1"/>
  <c r="G35" i="1"/>
  <c r="G37" i="1"/>
  <c r="G39" i="1"/>
  <c r="G40" i="1"/>
  <c r="G41" i="1"/>
  <c r="G42" i="1"/>
  <c r="G43" i="1"/>
  <c r="J34" i="1"/>
  <c r="J36" i="1"/>
  <c r="J35" i="1"/>
  <c r="J37" i="1"/>
  <c r="J39" i="1"/>
  <c r="J40" i="1"/>
  <c r="J41" i="1"/>
  <c r="J42" i="1"/>
  <c r="J43" i="1"/>
  <c r="J45" i="1" l="1"/>
  <c r="G45" i="1"/>
  <c r="J38" i="1"/>
  <c r="F43" i="1"/>
  <c r="F42" i="1"/>
  <c r="F41" i="1"/>
  <c r="F40" i="1"/>
  <c r="F39" i="1"/>
  <c r="F37" i="1"/>
  <c r="F35" i="1"/>
  <c r="F36" i="1"/>
  <c r="F34" i="1"/>
  <c r="F45" i="1" l="1"/>
</calcChain>
</file>

<file path=xl/sharedStrings.xml><?xml version="1.0" encoding="utf-8"?>
<sst xmlns="http://schemas.openxmlformats.org/spreadsheetml/2006/main" count="279" uniqueCount="110">
  <si>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</si>
  <si>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</si>
  <si>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</si>
  <si>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</si>
  <si>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</si>
  <si>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</si>
  <si>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</si>
  <si>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</si>
  <si>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</si>
  <si>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</si>
  <si>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</si>
  <si>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</si>
  <si>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</si>
  <si>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</si>
  <si>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</si>
  <si>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</si>
  <si>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</si>
  <si>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</si>
  <si>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</si>
  <si>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</si>
  <si>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</si>
  <si>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</si>
  <si>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</si>
  <si>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ул. Циолковского, 29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</si>
  <si>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</si>
  <si>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</si>
  <si>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</si>
  <si>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</si>
  <si>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</si>
  <si>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</si>
  <si>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</si>
  <si>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</si>
  <si>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</si>
  <si>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</si>
  <si>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</si>
  <si>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1945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</si>
  <si>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</si>
  <si>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</si>
  <si>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</si>
  <si>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</si>
  <si>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</si>
  <si>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</si>
  <si>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</si>
  <si>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</si>
  <si>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</si>
  <si>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</si>
  <si>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</si>
  <si>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Приложение 4                                                                                             к постановлению Администрации              городского округа Первоуральск                               от _____________ № __________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</si>
  <si>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</si>
  <si>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</si>
  <si>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</si>
  <si>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</si>
  <si>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Сведения об аварийном жилищном фонде, подлежащем расселению до 31 декабря  2027 года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</si>
  <si>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</si>
  <si>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</si>
  <si>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</si>
  <si>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</si>
  <si>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</si>
  <si>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</si>
  <si>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</si>
  <si>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</si>
  <si>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</si>
  <si>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</si>
  <si>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</si>
  <si>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</si>
  <si>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</si>
  <si>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</si>
  <si>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</si>
  <si>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</si>
  <si>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</si>
  <si>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</si>
  <si>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</si>
  <si>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</si>
  <si>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</si>
  <si>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</si>
  <si>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</si>
  <si>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</si>
  <si>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</si>
  <si>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</si>
  <si>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</si>
  <si>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</si>
  <si>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</si>
  <si>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</si>
  <si>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</si>
  <si>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</si>
  <si>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</si>
  <si>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</si>
  <si>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</si>
  <si>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</si>
  <si>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</si>
  <si>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</si>
  <si>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</si>
  <si>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</si>
  <si>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</si>
  <si>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</si>
  <si>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</si>
  <si>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</si>
  <si>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</si>
  <si>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</si>
  <si>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</si>
  <si>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г. Первоуральск, ул. Свердлова, д. 4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</si>
  <si>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</si>
  <si>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</si>
  <si>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</si>
  <si>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</si>
  <si>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</si>
  <si>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</si>
  <si>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</si>
  <si>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Всего по городскому округу Первоуральск по программе переселения в 2020 - 2028 годах:</t>
  </si>
  <si>
    <t>г. Первоуральск,                            ул. Свердлова, д. 17а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</si>
</sst>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0"/>
    <numFmt numFmtId="165" formatCode="#,##0.00\ _₽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8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1" xfId="0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3" fillId="2" borderId="0" xfId="0" applyFont="1" applyFill="1" applyAlignment="1">
      <alignment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4" fontId="9" fillId="2" borderId="4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2" borderId="5" xfId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horizontal="center" vertical="center"/>
    </xf>
    <xf numFmtId="0" fontId="12" fillId="2" borderId="15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15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tabSelected="1" view="pageLayout" topLeftCell="A4" zoomScale="75" zoomScaleNormal="75" zoomScalePageLayoutView="75" workbookViewId="0">
      <selection activeCell="E45" sqref="E45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13.1406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3" customWidth="1"/>
    <col min="11" max="11" width="13.140625" style="3" customWidth="1"/>
    <col min="12" max="12" width="12.42578125" style="3" customWidth="1"/>
    <col min="13" max="13" width="14.85546875" style="3" customWidth="1"/>
    <col min="14" max="14" width="12.42578125" style="3" customWidth="1"/>
    <col min="15" max="16" width="13.7109375" style="3" customWidth="1"/>
    <col min="17" max="17" width="19.28515625" style="3" customWidth="1"/>
    <col min="18" max="18" width="16.42578125" style="31" customWidth="1"/>
    <col min="19" max="19" width="11" style="1" bestFit="1" customWidth="1"/>
    <col min="20" max="16384" width="9.140625" style="1"/>
  </cols>
  <sheetData>
    <row r="1" spans="1:19" ht="93.75" customHeight="1" x14ac:dyDescent="0.2">
      <c r="F1" s="4"/>
      <c r="K1" s="5"/>
      <c r="L1" s="5"/>
      <c r="M1" s="5"/>
      <c r="N1" s="5"/>
      <c r="P1" s="95" t="s">
        <v>47</v>
      </c>
      <c r="Q1" s="95"/>
      <c r="R1" s="95"/>
    </row>
    <row r="3" spans="1:19" ht="18" x14ac:dyDescent="0.25">
      <c r="A3" s="69" t="s">
        <v>10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</row>
    <row r="4" spans="1:19" ht="43.5" customHeight="1" x14ac:dyDescent="0.2">
      <c r="A4" s="79" t="s">
        <v>0</v>
      </c>
      <c r="B4" s="77" t="s">
        <v>1</v>
      </c>
      <c r="C4" s="77" t="s">
        <v>28</v>
      </c>
      <c r="D4" s="102" t="s">
        <v>29</v>
      </c>
      <c r="E4" s="71" t="s">
        <v>52</v>
      </c>
      <c r="F4" s="72"/>
      <c r="G4" s="77" t="s">
        <v>2</v>
      </c>
      <c r="H4" s="78"/>
      <c r="I4" s="78"/>
      <c r="J4" s="77" t="s">
        <v>3</v>
      </c>
      <c r="K4" s="78"/>
      <c r="L4" s="78"/>
      <c r="M4" s="102" t="s">
        <v>80</v>
      </c>
      <c r="N4" s="102" t="s">
        <v>60</v>
      </c>
      <c r="O4" s="105" t="s">
        <v>53</v>
      </c>
      <c r="P4" s="96" t="s">
        <v>54</v>
      </c>
      <c r="Q4" s="97"/>
      <c r="R4" s="98"/>
    </row>
    <row r="5" spans="1:19" ht="15" customHeight="1" x14ac:dyDescent="0.2">
      <c r="A5" s="80"/>
      <c r="B5" s="77"/>
      <c r="C5" s="77"/>
      <c r="D5" s="103"/>
      <c r="E5" s="73"/>
      <c r="F5" s="74"/>
      <c r="G5" s="78" t="s">
        <v>4</v>
      </c>
      <c r="H5" s="78" t="s">
        <v>5</v>
      </c>
      <c r="I5" s="78"/>
      <c r="J5" s="78" t="s">
        <v>4</v>
      </c>
      <c r="K5" s="78" t="s">
        <v>5</v>
      </c>
      <c r="L5" s="78"/>
      <c r="M5" s="103"/>
      <c r="N5" s="103"/>
      <c r="O5" s="106"/>
      <c r="P5" s="99"/>
      <c r="Q5" s="100"/>
      <c r="R5" s="101"/>
    </row>
    <row r="6" spans="1:19" ht="101.25" customHeight="1" x14ac:dyDescent="0.2">
      <c r="A6" s="80"/>
      <c r="B6" s="77"/>
      <c r="C6" s="77"/>
      <c r="D6" s="103"/>
      <c r="E6" s="75"/>
      <c r="F6" s="76"/>
      <c r="G6" s="78"/>
      <c r="H6" s="25" t="s">
        <v>6</v>
      </c>
      <c r="I6" s="25" t="s">
        <v>7</v>
      </c>
      <c r="J6" s="78"/>
      <c r="K6" s="25" t="s">
        <v>6</v>
      </c>
      <c r="L6" s="25" t="s">
        <v>7</v>
      </c>
      <c r="M6" s="104"/>
      <c r="N6" s="104"/>
      <c r="O6" s="107"/>
      <c r="P6" s="28" t="s">
        <v>55</v>
      </c>
      <c r="Q6" s="28" t="s">
        <v>56</v>
      </c>
      <c r="R6" s="28" t="s">
        <v>57</v>
      </c>
    </row>
    <row r="7" spans="1:19" ht="41.25" customHeight="1" x14ac:dyDescent="0.2">
      <c r="A7" s="81"/>
      <c r="B7" s="77"/>
      <c r="C7" s="77"/>
      <c r="D7" s="104"/>
      <c r="E7" s="25" t="s">
        <v>51</v>
      </c>
      <c r="F7" s="27" t="s">
        <v>50</v>
      </c>
      <c r="G7" s="7" t="s">
        <v>9</v>
      </c>
      <c r="H7" s="7" t="s">
        <v>9</v>
      </c>
      <c r="I7" s="7" t="s">
        <v>9</v>
      </c>
      <c r="J7" s="7" t="s">
        <v>8</v>
      </c>
      <c r="K7" s="7" t="s">
        <v>8</v>
      </c>
      <c r="L7" s="7" t="s">
        <v>8</v>
      </c>
      <c r="M7" s="33" t="s">
        <v>8</v>
      </c>
      <c r="N7" s="26" t="s">
        <v>61</v>
      </c>
      <c r="O7" s="7" t="s">
        <v>8</v>
      </c>
      <c r="P7" s="7" t="s">
        <v>8</v>
      </c>
      <c r="Q7" s="26" t="s">
        <v>58</v>
      </c>
      <c r="R7" s="29" t="s">
        <v>59</v>
      </c>
    </row>
    <row r="8" spans="1:19" s="10" customFormat="1" ht="15" x14ac:dyDescent="0.2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14</v>
      </c>
      <c r="P8" s="9">
        <v>16</v>
      </c>
      <c r="Q8" s="9">
        <v>17</v>
      </c>
      <c r="R8" s="30">
        <v>18</v>
      </c>
    </row>
    <row r="9" spans="1:19" s="38" customFormat="1" ht="47.25" customHeight="1" x14ac:dyDescent="0.2">
      <c r="A9" s="85" t="s">
        <v>108</v>
      </c>
      <c r="B9" s="86"/>
      <c r="C9" s="86"/>
      <c r="D9" s="87"/>
      <c r="E9" s="34">
        <f>E25+E33+E38+E45+E49+E52+E60+E70</f>
        <v>1277</v>
      </c>
      <c r="F9" s="35">
        <f t="shared" ref="F9:M9" si="0">F25+F33+F38+F45+F49+F52+F60+F70</f>
        <v>16400.59</v>
      </c>
      <c r="G9" s="34">
        <f t="shared" si="0"/>
        <v>536</v>
      </c>
      <c r="H9" s="34">
        <f t="shared" si="0"/>
        <v>422</v>
      </c>
      <c r="I9" s="34">
        <f t="shared" si="0"/>
        <v>114</v>
      </c>
      <c r="J9" s="35">
        <f t="shared" si="0"/>
        <v>16400.59</v>
      </c>
      <c r="K9" s="35">
        <f t="shared" si="0"/>
        <v>12558.699999999999</v>
      </c>
      <c r="L9" s="35">
        <f t="shared" si="0"/>
        <v>3841.8900000000003</v>
      </c>
      <c r="M9" s="35">
        <f t="shared" si="0"/>
        <v>5244.2900000000009</v>
      </c>
      <c r="N9" s="35" t="s">
        <v>58</v>
      </c>
      <c r="O9" s="35" t="s">
        <v>58</v>
      </c>
      <c r="P9" s="35" t="s">
        <v>58</v>
      </c>
      <c r="Q9" s="35" t="s">
        <v>58</v>
      </c>
      <c r="R9" s="36" t="s">
        <v>58</v>
      </c>
      <c r="S9" s="37"/>
    </row>
    <row r="10" spans="1:19" ht="30.75" customHeight="1" x14ac:dyDescent="0.2">
      <c r="A10" s="88">
        <v>1</v>
      </c>
      <c r="B10" s="90" t="s">
        <v>11</v>
      </c>
      <c r="C10" s="92">
        <v>1935</v>
      </c>
      <c r="D10" s="93">
        <v>43260</v>
      </c>
      <c r="E10" s="12">
        <v>11</v>
      </c>
      <c r="F10" s="23">
        <f>J10</f>
        <v>114.5</v>
      </c>
      <c r="G10" s="12">
        <f>H10+I10</f>
        <v>3</v>
      </c>
      <c r="H10" s="12">
        <v>3</v>
      </c>
      <c r="I10" s="12">
        <v>0</v>
      </c>
      <c r="J10" s="23">
        <f>K10+L10</f>
        <v>114.5</v>
      </c>
      <c r="K10" s="49">
        <v>0</v>
      </c>
      <c r="L10" s="24">
        <v>114.5</v>
      </c>
      <c r="M10" s="24">
        <v>132.9</v>
      </c>
      <c r="N10" s="93">
        <v>44561</v>
      </c>
      <c r="O10" s="110">
        <v>283.39999999999998</v>
      </c>
      <c r="P10" s="110">
        <v>2327</v>
      </c>
      <c r="Q10" s="110" t="s">
        <v>63</v>
      </c>
      <c r="R10" s="112" t="s">
        <v>67</v>
      </c>
      <c r="S10" s="32"/>
    </row>
    <row r="11" spans="1:19" ht="25.5" customHeight="1" x14ac:dyDescent="0.2">
      <c r="A11" s="89"/>
      <c r="B11" s="91"/>
      <c r="C11" s="92"/>
      <c r="D11" s="94"/>
      <c r="E11" s="12">
        <v>4</v>
      </c>
      <c r="F11" s="24">
        <f t="shared" ref="F11:F24" si="1">J11</f>
        <v>168.9</v>
      </c>
      <c r="G11" s="12">
        <f t="shared" ref="G11:G19" si="2">H11+I11</f>
        <v>3</v>
      </c>
      <c r="H11" s="12">
        <v>0</v>
      </c>
      <c r="I11" s="12">
        <v>3</v>
      </c>
      <c r="J11" s="24">
        <f>K11+L11</f>
        <v>168.9</v>
      </c>
      <c r="K11" s="24">
        <v>168.9</v>
      </c>
      <c r="L11" s="24">
        <v>0</v>
      </c>
      <c r="M11" s="24">
        <v>0</v>
      </c>
      <c r="N11" s="94"/>
      <c r="O11" s="111"/>
      <c r="P11" s="111"/>
      <c r="Q11" s="111"/>
      <c r="R11" s="113"/>
      <c r="S11" s="32"/>
    </row>
    <row r="12" spans="1:19" ht="26.25" customHeight="1" x14ac:dyDescent="0.2">
      <c r="A12" s="88">
        <v>2</v>
      </c>
      <c r="B12" s="90" t="s">
        <v>12</v>
      </c>
      <c r="C12" s="114">
        <v>1986</v>
      </c>
      <c r="D12" s="93">
        <v>43260</v>
      </c>
      <c r="E12" s="12">
        <v>26</v>
      </c>
      <c r="F12" s="24">
        <f t="shared" si="1"/>
        <v>355.4</v>
      </c>
      <c r="G12" s="12">
        <f t="shared" si="2"/>
        <v>8</v>
      </c>
      <c r="H12" s="12">
        <v>8</v>
      </c>
      <c r="I12" s="12">
        <v>0</v>
      </c>
      <c r="J12" s="24">
        <f t="shared" ref="J12:J24" si="3">K12+L12</f>
        <v>355.4</v>
      </c>
      <c r="K12" s="24">
        <v>355.4</v>
      </c>
      <c r="L12" s="24">
        <v>0</v>
      </c>
      <c r="M12" s="24">
        <v>415.5</v>
      </c>
      <c r="N12" s="93">
        <v>44561</v>
      </c>
      <c r="O12" s="110">
        <v>582.20000000000005</v>
      </c>
      <c r="P12" s="110">
        <v>2221</v>
      </c>
      <c r="Q12" s="110" t="s">
        <v>77</v>
      </c>
      <c r="R12" s="112" t="s">
        <v>67</v>
      </c>
    </row>
    <row r="13" spans="1:19" ht="27" customHeight="1" x14ac:dyDescent="0.2">
      <c r="A13" s="89"/>
      <c r="B13" s="91"/>
      <c r="C13" s="115"/>
      <c r="D13" s="94"/>
      <c r="E13" s="12">
        <v>8</v>
      </c>
      <c r="F13" s="24">
        <f t="shared" si="1"/>
        <v>161.9</v>
      </c>
      <c r="G13" s="12">
        <f t="shared" si="2"/>
        <v>4</v>
      </c>
      <c r="H13" s="12">
        <v>0</v>
      </c>
      <c r="I13" s="12">
        <v>4</v>
      </c>
      <c r="J13" s="24">
        <f t="shared" si="3"/>
        <v>161.9</v>
      </c>
      <c r="K13" s="24">
        <v>0</v>
      </c>
      <c r="L13" s="24">
        <v>161.9</v>
      </c>
      <c r="M13" s="24">
        <v>188.8</v>
      </c>
      <c r="N13" s="94"/>
      <c r="O13" s="111"/>
      <c r="P13" s="111"/>
      <c r="Q13" s="111"/>
      <c r="R13" s="113"/>
    </row>
    <row r="14" spans="1:19" ht="36.75" customHeight="1" x14ac:dyDescent="0.2">
      <c r="A14" s="88">
        <v>3</v>
      </c>
      <c r="B14" s="90" t="s">
        <v>13</v>
      </c>
      <c r="C14" s="108" t="s">
        <v>38</v>
      </c>
      <c r="D14" s="93">
        <v>43314</v>
      </c>
      <c r="E14" s="12">
        <v>39</v>
      </c>
      <c r="F14" s="24">
        <f t="shared" si="1"/>
        <v>518.6</v>
      </c>
      <c r="G14" s="12">
        <f t="shared" si="2"/>
        <v>10</v>
      </c>
      <c r="H14" s="12">
        <v>10</v>
      </c>
      <c r="I14" s="12">
        <v>0</v>
      </c>
      <c r="J14" s="24">
        <f t="shared" si="3"/>
        <v>518.6</v>
      </c>
      <c r="K14" s="24">
        <v>518.6</v>
      </c>
      <c r="L14" s="24">
        <v>0</v>
      </c>
      <c r="M14" s="24">
        <v>587.5</v>
      </c>
      <c r="N14" s="93">
        <v>44561</v>
      </c>
      <c r="O14" s="110">
        <v>583.29999999999995</v>
      </c>
      <c r="P14" s="110">
        <v>2393</v>
      </c>
      <c r="Q14" s="110" t="s">
        <v>69</v>
      </c>
      <c r="R14" s="112" t="s">
        <v>67</v>
      </c>
    </row>
    <row r="15" spans="1:19" ht="30" customHeight="1" x14ac:dyDescent="0.2">
      <c r="A15" s="89"/>
      <c r="B15" s="91"/>
      <c r="C15" s="109"/>
      <c r="D15" s="94"/>
      <c r="E15" s="12">
        <v>7</v>
      </c>
      <c r="F15" s="24">
        <f t="shared" si="1"/>
        <v>64.599999999999994</v>
      </c>
      <c r="G15" s="12">
        <f t="shared" si="2"/>
        <v>2</v>
      </c>
      <c r="H15" s="12">
        <v>0</v>
      </c>
      <c r="I15" s="12">
        <v>2</v>
      </c>
      <c r="J15" s="24">
        <f t="shared" si="3"/>
        <v>64.599999999999994</v>
      </c>
      <c r="K15" s="24">
        <v>0</v>
      </c>
      <c r="L15" s="24">
        <v>64.599999999999994</v>
      </c>
      <c r="M15" s="24">
        <v>69.7</v>
      </c>
      <c r="N15" s="94"/>
      <c r="O15" s="111"/>
      <c r="P15" s="111"/>
      <c r="Q15" s="111"/>
      <c r="R15" s="113"/>
    </row>
    <row r="16" spans="1:19" ht="34.5" customHeight="1" x14ac:dyDescent="0.2">
      <c r="A16" s="88">
        <v>4</v>
      </c>
      <c r="B16" s="90" t="s">
        <v>14</v>
      </c>
      <c r="C16" s="108" t="s">
        <v>33</v>
      </c>
      <c r="D16" s="93">
        <v>43145</v>
      </c>
      <c r="E16" s="12">
        <v>50</v>
      </c>
      <c r="F16" s="24">
        <f t="shared" si="1"/>
        <v>417.1</v>
      </c>
      <c r="G16" s="12">
        <f t="shared" si="2"/>
        <v>18</v>
      </c>
      <c r="H16" s="12">
        <v>18</v>
      </c>
      <c r="I16" s="12">
        <v>0</v>
      </c>
      <c r="J16" s="24">
        <f t="shared" si="3"/>
        <v>417.1</v>
      </c>
      <c r="K16" s="24">
        <v>417.1</v>
      </c>
      <c r="L16" s="24">
        <v>0</v>
      </c>
      <c r="M16" s="24">
        <v>0</v>
      </c>
      <c r="N16" s="93">
        <v>44561</v>
      </c>
      <c r="O16" s="116">
        <v>1268</v>
      </c>
      <c r="P16" s="110">
        <v>2339</v>
      </c>
      <c r="Q16" s="110" t="s">
        <v>62</v>
      </c>
      <c r="R16" s="112" t="s">
        <v>67</v>
      </c>
    </row>
    <row r="17" spans="1:18" ht="31.5" customHeight="1" x14ac:dyDescent="0.2">
      <c r="A17" s="89"/>
      <c r="B17" s="91"/>
      <c r="C17" s="109"/>
      <c r="D17" s="94"/>
      <c r="E17" s="12">
        <v>23</v>
      </c>
      <c r="F17" s="24">
        <f t="shared" si="1"/>
        <v>197.1</v>
      </c>
      <c r="G17" s="12">
        <f t="shared" si="2"/>
        <v>7</v>
      </c>
      <c r="H17" s="12">
        <v>0</v>
      </c>
      <c r="I17" s="12">
        <v>7</v>
      </c>
      <c r="J17" s="24">
        <f t="shared" si="3"/>
        <v>197.1</v>
      </c>
      <c r="K17" s="24">
        <v>0</v>
      </c>
      <c r="L17" s="24">
        <v>197.1</v>
      </c>
      <c r="M17" s="24">
        <v>219.6</v>
      </c>
      <c r="N17" s="94"/>
      <c r="O17" s="117"/>
      <c r="P17" s="111"/>
      <c r="Q17" s="111"/>
      <c r="R17" s="113"/>
    </row>
    <row r="18" spans="1:18" ht="31.5" customHeight="1" x14ac:dyDescent="0.2">
      <c r="A18" s="88">
        <v>5</v>
      </c>
      <c r="B18" s="90" t="s">
        <v>17</v>
      </c>
      <c r="C18" s="108" t="s">
        <v>41</v>
      </c>
      <c r="D18" s="93">
        <v>43347</v>
      </c>
      <c r="E18" s="12">
        <v>32</v>
      </c>
      <c r="F18" s="24">
        <f t="shared" si="1"/>
        <v>610.5</v>
      </c>
      <c r="G18" s="12">
        <f t="shared" si="2"/>
        <v>10</v>
      </c>
      <c r="H18" s="12">
        <v>10</v>
      </c>
      <c r="I18" s="12">
        <v>0</v>
      </c>
      <c r="J18" s="24">
        <f t="shared" si="3"/>
        <v>610.5</v>
      </c>
      <c r="K18" s="24">
        <v>610.5</v>
      </c>
      <c r="L18" s="24">
        <v>0</v>
      </c>
      <c r="M18" s="24">
        <v>0</v>
      </c>
      <c r="N18" s="93">
        <v>44561</v>
      </c>
      <c r="O18" s="110">
        <v>889.7</v>
      </c>
      <c r="P18" s="110">
        <v>2142</v>
      </c>
      <c r="Q18" s="110" t="s">
        <v>70</v>
      </c>
      <c r="R18" s="112" t="s">
        <v>67</v>
      </c>
    </row>
    <row r="19" spans="1:18" ht="30.75" customHeight="1" x14ac:dyDescent="0.2">
      <c r="A19" s="89"/>
      <c r="B19" s="91"/>
      <c r="C19" s="109"/>
      <c r="D19" s="94"/>
      <c r="E19" s="12">
        <v>10</v>
      </c>
      <c r="F19" s="24">
        <f t="shared" si="1"/>
        <v>158.69999999999999</v>
      </c>
      <c r="G19" s="12">
        <f t="shared" si="2"/>
        <v>3</v>
      </c>
      <c r="H19" s="12">
        <v>0</v>
      </c>
      <c r="I19" s="12">
        <v>3</v>
      </c>
      <c r="J19" s="24">
        <f t="shared" si="3"/>
        <v>158.69999999999999</v>
      </c>
      <c r="K19" s="24">
        <v>0</v>
      </c>
      <c r="L19" s="24">
        <v>158.69999999999999</v>
      </c>
      <c r="M19" s="24">
        <v>172.5</v>
      </c>
      <c r="N19" s="94"/>
      <c r="O19" s="111"/>
      <c r="P19" s="111"/>
      <c r="Q19" s="111"/>
      <c r="R19" s="113"/>
    </row>
    <row r="20" spans="1:18" ht="48.75" customHeight="1" x14ac:dyDescent="0.2">
      <c r="A20" s="33">
        <v>6</v>
      </c>
      <c r="B20" s="44" t="s">
        <v>42</v>
      </c>
      <c r="C20" s="11" t="s">
        <v>32</v>
      </c>
      <c r="D20" s="21">
        <v>43486</v>
      </c>
      <c r="E20" s="12">
        <v>4</v>
      </c>
      <c r="F20" s="24">
        <f t="shared" si="1"/>
        <v>96.3</v>
      </c>
      <c r="G20" s="12">
        <f t="shared" ref="G20" si="4">H20+I20</f>
        <v>3</v>
      </c>
      <c r="H20" s="12">
        <v>3</v>
      </c>
      <c r="I20" s="12">
        <v>0</v>
      </c>
      <c r="J20" s="24">
        <f t="shared" si="3"/>
        <v>96.3</v>
      </c>
      <c r="K20" s="24">
        <v>96.3</v>
      </c>
      <c r="L20" s="24">
        <v>0</v>
      </c>
      <c r="M20" s="24">
        <v>0</v>
      </c>
      <c r="N20" s="20">
        <v>44561</v>
      </c>
      <c r="O20" s="24">
        <v>547.6</v>
      </c>
      <c r="P20" s="24">
        <v>4556</v>
      </c>
      <c r="Q20" s="24" t="s">
        <v>79</v>
      </c>
      <c r="R20" s="27" t="s">
        <v>67</v>
      </c>
    </row>
    <row r="21" spans="1:18" ht="46.5" customHeight="1" x14ac:dyDescent="0.2">
      <c r="A21" s="33">
        <v>7</v>
      </c>
      <c r="B21" s="44" t="s">
        <v>16</v>
      </c>
      <c r="C21" s="11" t="s">
        <v>40</v>
      </c>
      <c r="D21" s="20">
        <v>43314</v>
      </c>
      <c r="E21" s="12">
        <v>4</v>
      </c>
      <c r="F21" s="24">
        <f t="shared" si="1"/>
        <v>22.5</v>
      </c>
      <c r="G21" s="12">
        <f t="shared" ref="G21:G37" si="5">H21+I21</f>
        <v>1</v>
      </c>
      <c r="H21" s="12">
        <v>0</v>
      </c>
      <c r="I21" s="12">
        <v>1</v>
      </c>
      <c r="J21" s="24">
        <f t="shared" si="3"/>
        <v>22.5</v>
      </c>
      <c r="K21" s="24">
        <v>0</v>
      </c>
      <c r="L21" s="24">
        <v>22.5</v>
      </c>
      <c r="M21" s="24">
        <v>24.9</v>
      </c>
      <c r="N21" s="20">
        <v>44561</v>
      </c>
      <c r="O21" s="24">
        <v>137.30000000000001</v>
      </c>
      <c r="P21" s="50">
        <v>251491</v>
      </c>
      <c r="Q21" s="24" t="s">
        <v>78</v>
      </c>
      <c r="R21" s="27" t="s">
        <v>67</v>
      </c>
    </row>
    <row r="22" spans="1:18" ht="46.5" customHeight="1" x14ac:dyDescent="0.2">
      <c r="A22" s="47">
        <v>8</v>
      </c>
      <c r="B22" s="44" t="s">
        <v>21</v>
      </c>
      <c r="C22" s="11" t="s">
        <v>34</v>
      </c>
      <c r="D22" s="20">
        <v>43602</v>
      </c>
      <c r="E22" s="12">
        <v>2</v>
      </c>
      <c r="F22" s="24">
        <f t="shared" si="1"/>
        <v>26.7</v>
      </c>
      <c r="G22" s="12">
        <f t="shared" si="5"/>
        <v>1</v>
      </c>
      <c r="H22" s="12">
        <v>1</v>
      </c>
      <c r="I22" s="12">
        <v>0</v>
      </c>
      <c r="J22" s="24">
        <f t="shared" si="3"/>
        <v>26.7</v>
      </c>
      <c r="K22" s="24">
        <v>26.7</v>
      </c>
      <c r="L22" s="24">
        <v>0</v>
      </c>
      <c r="M22" s="24">
        <v>0</v>
      </c>
      <c r="N22" s="20">
        <v>44561</v>
      </c>
      <c r="O22" s="24">
        <v>109.6</v>
      </c>
      <c r="P22" s="24">
        <v>1025</v>
      </c>
      <c r="Q22" s="24" t="s">
        <v>74</v>
      </c>
      <c r="R22" s="27" t="s">
        <v>67</v>
      </c>
    </row>
    <row r="23" spans="1:18" ht="46.5" customHeight="1" x14ac:dyDescent="0.2">
      <c r="A23" s="48">
        <v>9</v>
      </c>
      <c r="B23" s="44" t="s">
        <v>19</v>
      </c>
      <c r="C23" s="11" t="s">
        <v>31</v>
      </c>
      <c r="D23" s="20">
        <v>43410</v>
      </c>
      <c r="E23" s="12">
        <v>5</v>
      </c>
      <c r="F23" s="24">
        <f t="shared" si="1"/>
        <v>75.900000000000006</v>
      </c>
      <c r="G23" s="12">
        <f t="shared" si="5"/>
        <v>2</v>
      </c>
      <c r="H23" s="12">
        <v>2</v>
      </c>
      <c r="I23" s="12">
        <v>0</v>
      </c>
      <c r="J23" s="24">
        <f t="shared" si="3"/>
        <v>75.900000000000006</v>
      </c>
      <c r="K23" s="24">
        <v>75.900000000000006</v>
      </c>
      <c r="L23" s="24">
        <v>0</v>
      </c>
      <c r="M23" s="24">
        <v>0</v>
      </c>
      <c r="N23" s="20">
        <v>44561</v>
      </c>
      <c r="O23" s="24">
        <v>233.6</v>
      </c>
      <c r="P23" s="24" t="s">
        <v>58</v>
      </c>
      <c r="Q23" s="24" t="s">
        <v>58</v>
      </c>
      <c r="R23" s="27" t="s">
        <v>66</v>
      </c>
    </row>
    <row r="24" spans="1:18" ht="46.5" customHeight="1" x14ac:dyDescent="0.2">
      <c r="A24" s="48">
        <v>10</v>
      </c>
      <c r="B24" s="44" t="s">
        <v>81</v>
      </c>
      <c r="C24" s="11" t="s">
        <v>82</v>
      </c>
      <c r="D24" s="20">
        <v>44403</v>
      </c>
      <c r="E24" s="12">
        <v>1</v>
      </c>
      <c r="F24" s="24">
        <f t="shared" si="1"/>
        <v>66.7</v>
      </c>
      <c r="G24" s="12">
        <f t="shared" si="5"/>
        <v>1</v>
      </c>
      <c r="H24" s="12">
        <v>1</v>
      </c>
      <c r="I24" s="12">
        <v>0</v>
      </c>
      <c r="J24" s="24">
        <f t="shared" si="3"/>
        <v>66.7</v>
      </c>
      <c r="K24" s="24">
        <v>66.7</v>
      </c>
      <c r="L24" s="24">
        <v>0</v>
      </c>
      <c r="M24" s="24">
        <v>0</v>
      </c>
      <c r="N24" s="20">
        <v>44561</v>
      </c>
      <c r="O24" s="24">
        <v>471.6</v>
      </c>
      <c r="P24" s="24" t="s">
        <v>58</v>
      </c>
      <c r="Q24" s="24" t="s">
        <v>58</v>
      </c>
      <c r="R24" s="27" t="s">
        <v>66</v>
      </c>
    </row>
    <row r="25" spans="1:18" ht="46.5" customHeight="1" x14ac:dyDescent="0.2">
      <c r="A25" s="82" t="s">
        <v>83</v>
      </c>
      <c r="B25" s="83"/>
      <c r="C25" s="83"/>
      <c r="D25" s="84"/>
      <c r="E25" s="34">
        <f>E10+E11+E12+E13+E14+E15+E16+E17+E18+E19+E20+E21+E22+E23+E24</f>
        <v>226</v>
      </c>
      <c r="F25" s="35">
        <f t="shared" ref="F25:M25" si="6">F10+F11+F12+F13+F14+F15+F16+F17+F18+F19+F20+F21+F22+F23+F24</f>
        <v>3055.3999999999996</v>
      </c>
      <c r="G25" s="34">
        <f t="shared" si="6"/>
        <v>76</v>
      </c>
      <c r="H25" s="34">
        <f t="shared" si="6"/>
        <v>56</v>
      </c>
      <c r="I25" s="34">
        <f t="shared" si="6"/>
        <v>20</v>
      </c>
      <c r="J25" s="35">
        <f t="shared" si="6"/>
        <v>3055.3999999999996</v>
      </c>
      <c r="K25" s="35">
        <f t="shared" si="6"/>
        <v>2336.1</v>
      </c>
      <c r="L25" s="35">
        <f t="shared" si="6"/>
        <v>719.3</v>
      </c>
      <c r="M25" s="35">
        <f t="shared" si="6"/>
        <v>1811.4</v>
      </c>
      <c r="N25" s="35" t="s">
        <v>58</v>
      </c>
      <c r="O25" s="35" t="s">
        <v>58</v>
      </c>
      <c r="P25" s="35" t="s">
        <v>58</v>
      </c>
      <c r="Q25" s="35" t="s">
        <v>58</v>
      </c>
      <c r="R25" s="36" t="s">
        <v>58</v>
      </c>
    </row>
    <row r="26" spans="1:18" ht="46.5" customHeight="1" x14ac:dyDescent="0.2">
      <c r="A26" s="33">
        <v>11</v>
      </c>
      <c r="B26" s="44" t="s">
        <v>16</v>
      </c>
      <c r="C26" s="11" t="s">
        <v>40</v>
      </c>
      <c r="D26" s="20">
        <v>43314</v>
      </c>
      <c r="E26" s="12">
        <v>7</v>
      </c>
      <c r="F26" s="24">
        <f t="shared" ref="F26:F32" si="7">J26</f>
        <v>36.1</v>
      </c>
      <c r="G26" s="12">
        <f t="shared" ref="G26:G32" si="8">H26+I26</f>
        <v>1</v>
      </c>
      <c r="H26" s="12">
        <v>1</v>
      </c>
      <c r="I26" s="12">
        <v>0</v>
      </c>
      <c r="J26" s="24">
        <f t="shared" ref="J26:J32" si="9">K26+L26</f>
        <v>36.1</v>
      </c>
      <c r="K26" s="24">
        <v>36.1</v>
      </c>
      <c r="L26" s="24">
        <v>0</v>
      </c>
      <c r="M26" s="24">
        <f>L26</f>
        <v>0</v>
      </c>
      <c r="N26" s="20">
        <v>44926</v>
      </c>
      <c r="O26" s="24">
        <v>137.30000000000001</v>
      </c>
      <c r="P26" s="50">
        <v>251491</v>
      </c>
      <c r="Q26" s="24" t="s">
        <v>78</v>
      </c>
      <c r="R26" s="27" t="s">
        <v>67</v>
      </c>
    </row>
    <row r="27" spans="1:18" ht="46.5" customHeight="1" x14ac:dyDescent="0.2">
      <c r="A27" s="47">
        <v>12</v>
      </c>
      <c r="B27" s="44" t="s">
        <v>14</v>
      </c>
      <c r="C27" s="11" t="s">
        <v>33</v>
      </c>
      <c r="D27" s="20">
        <v>43145</v>
      </c>
      <c r="E27" s="12">
        <v>13</v>
      </c>
      <c r="F27" s="24">
        <f t="shared" si="7"/>
        <v>98.9</v>
      </c>
      <c r="G27" s="12">
        <f t="shared" si="8"/>
        <v>3</v>
      </c>
      <c r="H27" s="12">
        <v>3</v>
      </c>
      <c r="I27" s="12">
        <v>0</v>
      </c>
      <c r="J27" s="24">
        <f t="shared" si="9"/>
        <v>98.9</v>
      </c>
      <c r="K27" s="24">
        <v>98.9</v>
      </c>
      <c r="L27" s="24">
        <v>0</v>
      </c>
      <c r="M27" s="24">
        <v>0</v>
      </c>
      <c r="N27" s="20">
        <v>44926</v>
      </c>
      <c r="O27" s="24">
        <v>1268</v>
      </c>
      <c r="P27" s="50">
        <v>2339</v>
      </c>
      <c r="Q27" s="24" t="s">
        <v>62</v>
      </c>
      <c r="R27" s="27" t="s">
        <v>67</v>
      </c>
    </row>
    <row r="28" spans="1:18" ht="46.5" customHeight="1" x14ac:dyDescent="0.2">
      <c r="A28" s="47">
        <v>13</v>
      </c>
      <c r="B28" s="44" t="s">
        <v>12</v>
      </c>
      <c r="C28" s="11" t="s">
        <v>38</v>
      </c>
      <c r="D28" s="20">
        <v>43260</v>
      </c>
      <c r="E28" s="12">
        <v>3</v>
      </c>
      <c r="F28" s="24">
        <f t="shared" si="7"/>
        <v>65.3</v>
      </c>
      <c r="G28" s="12">
        <f t="shared" si="8"/>
        <v>1</v>
      </c>
      <c r="H28" s="12">
        <v>1</v>
      </c>
      <c r="I28" s="12">
        <v>0</v>
      </c>
      <c r="J28" s="24">
        <f t="shared" si="9"/>
        <v>65.3</v>
      </c>
      <c r="K28" s="24">
        <v>65.3</v>
      </c>
      <c r="L28" s="24">
        <v>0</v>
      </c>
      <c r="M28" s="24">
        <v>0</v>
      </c>
      <c r="N28" s="20">
        <v>44926</v>
      </c>
      <c r="O28" s="24">
        <v>582.20000000000005</v>
      </c>
      <c r="P28" s="50">
        <v>2221</v>
      </c>
      <c r="Q28" s="24" t="s">
        <v>77</v>
      </c>
      <c r="R28" s="27" t="s">
        <v>67</v>
      </c>
    </row>
    <row r="29" spans="1:18" ht="46.5" customHeight="1" x14ac:dyDescent="0.2">
      <c r="A29" s="47">
        <v>14</v>
      </c>
      <c r="B29" s="44" t="s">
        <v>17</v>
      </c>
      <c r="C29" s="11" t="s">
        <v>41</v>
      </c>
      <c r="D29" s="20">
        <v>43347</v>
      </c>
      <c r="E29" s="12">
        <v>2</v>
      </c>
      <c r="F29" s="24">
        <f t="shared" si="7"/>
        <v>73.400000000000006</v>
      </c>
      <c r="G29" s="12">
        <f t="shared" si="8"/>
        <v>1</v>
      </c>
      <c r="H29" s="12">
        <v>1</v>
      </c>
      <c r="I29" s="12">
        <v>0</v>
      </c>
      <c r="J29" s="24">
        <f t="shared" si="9"/>
        <v>73.400000000000006</v>
      </c>
      <c r="K29" s="24">
        <v>73.400000000000006</v>
      </c>
      <c r="L29" s="24">
        <v>0</v>
      </c>
      <c r="M29" s="24">
        <v>0</v>
      </c>
      <c r="N29" s="20">
        <v>44926</v>
      </c>
      <c r="O29" s="24">
        <v>889.7</v>
      </c>
      <c r="P29" s="24">
        <v>2142</v>
      </c>
      <c r="Q29" s="24" t="s">
        <v>70</v>
      </c>
      <c r="R29" s="27" t="s">
        <v>67</v>
      </c>
    </row>
    <row r="30" spans="1:18" ht="46.5" customHeight="1" x14ac:dyDescent="0.2">
      <c r="A30" s="64">
        <v>15</v>
      </c>
      <c r="B30" s="44" t="s">
        <v>19</v>
      </c>
      <c r="C30" s="11" t="s">
        <v>31</v>
      </c>
      <c r="D30" s="20">
        <v>43410</v>
      </c>
      <c r="E30" s="12">
        <v>3</v>
      </c>
      <c r="F30" s="24">
        <f t="shared" si="7"/>
        <v>37.4</v>
      </c>
      <c r="G30" s="12">
        <f t="shared" si="8"/>
        <v>1</v>
      </c>
      <c r="H30" s="12">
        <v>0</v>
      </c>
      <c r="I30" s="12">
        <v>1</v>
      </c>
      <c r="J30" s="24">
        <f t="shared" si="9"/>
        <v>37.4</v>
      </c>
      <c r="K30" s="24">
        <v>0</v>
      </c>
      <c r="L30" s="24">
        <v>37.4</v>
      </c>
      <c r="M30" s="24">
        <v>46</v>
      </c>
      <c r="N30" s="20">
        <v>44926</v>
      </c>
      <c r="O30" s="24">
        <v>248.3</v>
      </c>
      <c r="P30" s="24" t="s">
        <v>58</v>
      </c>
      <c r="Q30" s="24" t="s">
        <v>58</v>
      </c>
      <c r="R30" s="27" t="s">
        <v>66</v>
      </c>
    </row>
    <row r="31" spans="1:18" ht="46.5" customHeight="1" x14ac:dyDescent="0.2">
      <c r="A31" s="64">
        <v>16</v>
      </c>
      <c r="B31" s="44" t="s">
        <v>15</v>
      </c>
      <c r="C31" s="11" t="s">
        <v>39</v>
      </c>
      <c r="D31" s="20">
        <v>43314</v>
      </c>
      <c r="E31" s="12">
        <v>9</v>
      </c>
      <c r="F31" s="24">
        <f t="shared" si="7"/>
        <v>136.4</v>
      </c>
      <c r="G31" s="12">
        <f t="shared" si="8"/>
        <v>3</v>
      </c>
      <c r="H31" s="12">
        <v>3</v>
      </c>
      <c r="I31" s="12">
        <v>0</v>
      </c>
      <c r="J31" s="24">
        <f t="shared" si="9"/>
        <v>136.4</v>
      </c>
      <c r="K31" s="24">
        <v>136.4</v>
      </c>
      <c r="L31" s="24">
        <v>0</v>
      </c>
      <c r="M31" s="24">
        <v>0</v>
      </c>
      <c r="N31" s="20">
        <v>44926</v>
      </c>
      <c r="O31" s="24">
        <v>411.1</v>
      </c>
      <c r="P31" s="24">
        <v>1474</v>
      </c>
      <c r="Q31" s="24" t="s">
        <v>65</v>
      </c>
      <c r="R31" s="27" t="s">
        <v>67</v>
      </c>
    </row>
    <row r="32" spans="1:18" ht="46.5" customHeight="1" x14ac:dyDescent="0.2">
      <c r="A32" s="64">
        <v>17</v>
      </c>
      <c r="B32" s="46" t="s">
        <v>25</v>
      </c>
      <c r="C32" s="16">
        <v>1957</v>
      </c>
      <c r="D32" s="22">
        <v>43775</v>
      </c>
      <c r="E32" s="12">
        <v>2</v>
      </c>
      <c r="F32" s="24">
        <f t="shared" si="7"/>
        <v>46.3</v>
      </c>
      <c r="G32" s="12">
        <f t="shared" si="8"/>
        <v>1</v>
      </c>
      <c r="H32" s="12">
        <v>0</v>
      </c>
      <c r="I32" s="12">
        <v>1</v>
      </c>
      <c r="J32" s="24">
        <f t="shared" si="9"/>
        <v>46.3</v>
      </c>
      <c r="K32" s="24">
        <v>0</v>
      </c>
      <c r="L32" s="24">
        <v>46.3</v>
      </c>
      <c r="M32" s="24">
        <v>45.1</v>
      </c>
      <c r="N32" s="20">
        <v>44926</v>
      </c>
      <c r="O32" s="24">
        <v>417.2</v>
      </c>
      <c r="P32" s="24">
        <v>937</v>
      </c>
      <c r="Q32" s="24" t="s">
        <v>71</v>
      </c>
      <c r="R32" s="27" t="s">
        <v>67</v>
      </c>
    </row>
    <row r="33" spans="1:18" s="38" customFormat="1" ht="46.5" customHeight="1" x14ac:dyDescent="0.2">
      <c r="A33" s="82" t="s">
        <v>84</v>
      </c>
      <c r="B33" s="83"/>
      <c r="C33" s="83"/>
      <c r="D33" s="84"/>
      <c r="E33" s="34">
        <f>E26+E27+E28+E29+E30+E31+E32</f>
        <v>39</v>
      </c>
      <c r="F33" s="35">
        <f t="shared" ref="F33:M33" si="10">F26+F27+F28+F29+F30+F31+F32</f>
        <v>493.8</v>
      </c>
      <c r="G33" s="34">
        <f t="shared" si="10"/>
        <v>11</v>
      </c>
      <c r="H33" s="34">
        <f t="shared" si="10"/>
        <v>9</v>
      </c>
      <c r="I33" s="34">
        <f t="shared" si="10"/>
        <v>2</v>
      </c>
      <c r="J33" s="35">
        <f t="shared" si="10"/>
        <v>493.8</v>
      </c>
      <c r="K33" s="35">
        <f t="shared" si="10"/>
        <v>410.1</v>
      </c>
      <c r="L33" s="35">
        <f t="shared" si="10"/>
        <v>83.699999999999989</v>
      </c>
      <c r="M33" s="35">
        <f t="shared" si="10"/>
        <v>91.1</v>
      </c>
      <c r="N33" s="35" t="s">
        <v>58</v>
      </c>
      <c r="O33" s="35" t="s">
        <v>58</v>
      </c>
      <c r="P33" s="35" t="s">
        <v>58</v>
      </c>
      <c r="Q33" s="35" t="s">
        <v>58</v>
      </c>
      <c r="R33" s="36" t="s">
        <v>58</v>
      </c>
    </row>
    <row r="34" spans="1:18" ht="46.5" customHeight="1" x14ac:dyDescent="0.2">
      <c r="A34" s="33">
        <v>18</v>
      </c>
      <c r="B34" s="44" t="s">
        <v>15</v>
      </c>
      <c r="C34" s="11" t="s">
        <v>39</v>
      </c>
      <c r="D34" s="20">
        <v>43314</v>
      </c>
      <c r="E34" s="12">
        <v>10</v>
      </c>
      <c r="F34" s="18">
        <f>J34</f>
        <v>256.10000000000002</v>
      </c>
      <c r="G34" s="12">
        <f>H34+I34</f>
        <v>5</v>
      </c>
      <c r="H34" s="12">
        <v>3</v>
      </c>
      <c r="I34" s="12">
        <v>2</v>
      </c>
      <c r="J34" s="18">
        <f>K34+L34</f>
        <v>256.10000000000002</v>
      </c>
      <c r="K34" s="18">
        <v>149.9</v>
      </c>
      <c r="L34" s="18">
        <v>106.2</v>
      </c>
      <c r="M34" s="24">
        <f t="shared" ref="M34:M48" si="11">L34</f>
        <v>106.2</v>
      </c>
      <c r="N34" s="20">
        <v>45291</v>
      </c>
      <c r="O34" s="24">
        <v>411.1</v>
      </c>
      <c r="P34" s="24">
        <v>1474</v>
      </c>
      <c r="Q34" s="24" t="s">
        <v>65</v>
      </c>
      <c r="R34" s="27" t="s">
        <v>67</v>
      </c>
    </row>
    <row r="35" spans="1:18" ht="46.5" customHeight="1" x14ac:dyDescent="0.2">
      <c r="A35" s="64">
        <v>19</v>
      </c>
      <c r="B35" s="44" t="s">
        <v>19</v>
      </c>
      <c r="C35" s="11" t="s">
        <v>31</v>
      </c>
      <c r="D35" s="20">
        <v>43410</v>
      </c>
      <c r="E35" s="12">
        <v>10</v>
      </c>
      <c r="F35" s="18">
        <f>J35</f>
        <v>200.1</v>
      </c>
      <c r="G35" s="12">
        <f>H35+I35</f>
        <v>5</v>
      </c>
      <c r="H35" s="12">
        <v>5</v>
      </c>
      <c r="I35" s="12">
        <v>0</v>
      </c>
      <c r="J35" s="18">
        <f>K35+L35</f>
        <v>200.1</v>
      </c>
      <c r="K35" s="18">
        <v>200.1</v>
      </c>
      <c r="L35" s="18">
        <v>0</v>
      </c>
      <c r="M35" s="24">
        <v>0</v>
      </c>
      <c r="N35" s="20">
        <v>45291</v>
      </c>
      <c r="O35" s="24">
        <v>248.3</v>
      </c>
      <c r="P35" s="18" t="s">
        <v>58</v>
      </c>
      <c r="Q35" s="24" t="s">
        <v>58</v>
      </c>
      <c r="R35" s="27" t="s">
        <v>66</v>
      </c>
    </row>
    <row r="36" spans="1:18" ht="46.5" customHeight="1" x14ac:dyDescent="0.2">
      <c r="A36" s="64">
        <v>20</v>
      </c>
      <c r="B36" s="44" t="s">
        <v>18</v>
      </c>
      <c r="C36" s="11" t="s">
        <v>30</v>
      </c>
      <c r="D36" s="20">
        <v>43425</v>
      </c>
      <c r="E36" s="12">
        <v>12</v>
      </c>
      <c r="F36" s="24">
        <f>J36</f>
        <v>99.3</v>
      </c>
      <c r="G36" s="12">
        <f>H36+I36</f>
        <v>3</v>
      </c>
      <c r="H36" s="12">
        <v>1</v>
      </c>
      <c r="I36" s="12">
        <v>2</v>
      </c>
      <c r="J36" s="18">
        <f>K36+L36</f>
        <v>99.3</v>
      </c>
      <c r="K36" s="18">
        <v>36.4</v>
      </c>
      <c r="L36" s="18">
        <v>62.9</v>
      </c>
      <c r="M36" s="24">
        <f t="shared" si="11"/>
        <v>62.9</v>
      </c>
      <c r="N36" s="20">
        <v>45291</v>
      </c>
      <c r="O36" s="18">
        <v>99.3</v>
      </c>
      <c r="P36" s="24" t="s">
        <v>58</v>
      </c>
      <c r="Q36" s="24" t="s">
        <v>58</v>
      </c>
      <c r="R36" s="27" t="s">
        <v>66</v>
      </c>
    </row>
    <row r="37" spans="1:18" ht="45" customHeight="1" x14ac:dyDescent="0.2">
      <c r="A37" s="64">
        <v>21</v>
      </c>
      <c r="B37" s="44" t="s">
        <v>42</v>
      </c>
      <c r="C37" s="11" t="s">
        <v>32</v>
      </c>
      <c r="D37" s="21">
        <v>43486</v>
      </c>
      <c r="E37" s="12">
        <v>11</v>
      </c>
      <c r="F37" s="18">
        <f t="shared" ref="F37" si="12">J37</f>
        <v>402.8</v>
      </c>
      <c r="G37" s="12">
        <f t="shared" si="5"/>
        <v>11</v>
      </c>
      <c r="H37" s="12">
        <v>10</v>
      </c>
      <c r="I37" s="12">
        <v>1</v>
      </c>
      <c r="J37" s="18">
        <f t="shared" ref="J37" si="13">K37+L37</f>
        <v>402.8</v>
      </c>
      <c r="K37" s="18">
        <v>358.6</v>
      </c>
      <c r="L37" s="18">
        <v>44.2</v>
      </c>
      <c r="M37" s="24">
        <f t="shared" si="11"/>
        <v>44.2</v>
      </c>
      <c r="N37" s="20">
        <v>45291</v>
      </c>
      <c r="O37" s="24">
        <v>547.6</v>
      </c>
      <c r="P37" s="18" t="s">
        <v>58</v>
      </c>
      <c r="Q37" s="24" t="s">
        <v>58</v>
      </c>
      <c r="R37" s="27" t="s">
        <v>66</v>
      </c>
    </row>
    <row r="38" spans="1:18" s="38" customFormat="1" ht="45" customHeight="1" x14ac:dyDescent="0.2">
      <c r="A38" s="82" t="s">
        <v>85</v>
      </c>
      <c r="B38" s="83"/>
      <c r="C38" s="83"/>
      <c r="D38" s="84"/>
      <c r="E38" s="34">
        <f>E34+E35+E36+E37</f>
        <v>43</v>
      </c>
      <c r="F38" s="35">
        <f>F34+F35+F36+F37</f>
        <v>958.3</v>
      </c>
      <c r="G38" s="34">
        <f>G34+G35+G36+G37</f>
        <v>24</v>
      </c>
      <c r="H38" s="34">
        <f t="shared" ref="H38:I38" si="14">H34+H35+H36+H37</f>
        <v>19</v>
      </c>
      <c r="I38" s="34">
        <f t="shared" si="14"/>
        <v>5</v>
      </c>
      <c r="J38" s="35">
        <f t="shared" ref="F38:M38" si="15">J34+J35+J36+J37</f>
        <v>958.3</v>
      </c>
      <c r="K38" s="35">
        <f t="shared" si="15"/>
        <v>745</v>
      </c>
      <c r="L38" s="35">
        <f t="shared" si="15"/>
        <v>213.3</v>
      </c>
      <c r="M38" s="35">
        <f t="shared" si="15"/>
        <v>213.3</v>
      </c>
      <c r="N38" s="35" t="s">
        <v>58</v>
      </c>
      <c r="O38" s="35" t="s">
        <v>58</v>
      </c>
      <c r="P38" s="35" t="s">
        <v>58</v>
      </c>
      <c r="Q38" s="35" t="s">
        <v>58</v>
      </c>
      <c r="R38" s="36" t="s">
        <v>58</v>
      </c>
    </row>
    <row r="39" spans="1:18" s="38" customFormat="1" ht="45" customHeight="1" x14ac:dyDescent="0.2">
      <c r="A39" s="33">
        <v>22</v>
      </c>
      <c r="B39" s="44" t="s">
        <v>20</v>
      </c>
      <c r="C39" s="11" t="s">
        <v>33</v>
      </c>
      <c r="D39" s="21">
        <v>43486</v>
      </c>
      <c r="E39" s="12">
        <v>70</v>
      </c>
      <c r="F39" s="18">
        <f>J39</f>
        <v>577.79999999999995</v>
      </c>
      <c r="G39" s="12">
        <f>H39+I39</f>
        <v>30</v>
      </c>
      <c r="H39" s="12">
        <v>20</v>
      </c>
      <c r="I39" s="12">
        <v>10</v>
      </c>
      <c r="J39" s="18">
        <f>K39+L39</f>
        <v>577.79999999999995</v>
      </c>
      <c r="K39" s="18">
        <v>353.5</v>
      </c>
      <c r="L39" s="18">
        <v>224.3</v>
      </c>
      <c r="M39" s="24">
        <f>L39</f>
        <v>224.3</v>
      </c>
      <c r="N39" s="20">
        <v>45657</v>
      </c>
      <c r="O39" s="24">
        <v>541.79999999999995</v>
      </c>
      <c r="P39" s="24">
        <v>1420</v>
      </c>
      <c r="Q39" s="24" t="s">
        <v>73</v>
      </c>
      <c r="R39" s="27" t="s">
        <v>67</v>
      </c>
    </row>
    <row r="40" spans="1:18" ht="36.75" customHeight="1" x14ac:dyDescent="0.2">
      <c r="A40" s="64">
        <v>23</v>
      </c>
      <c r="B40" s="44" t="s">
        <v>21</v>
      </c>
      <c r="C40" s="11" t="s">
        <v>34</v>
      </c>
      <c r="D40" s="20">
        <v>43602</v>
      </c>
      <c r="E40" s="12">
        <v>5</v>
      </c>
      <c r="F40" s="18">
        <f t="shared" ref="F40:F44" si="16">J40</f>
        <v>82.7</v>
      </c>
      <c r="G40" s="12">
        <f t="shared" ref="G40:G44" si="17">H40+I40</f>
        <v>2</v>
      </c>
      <c r="H40" s="12">
        <v>2</v>
      </c>
      <c r="I40" s="12">
        <v>0</v>
      </c>
      <c r="J40" s="18">
        <f t="shared" ref="J40:J44" si="18">K40+L40</f>
        <v>82.7</v>
      </c>
      <c r="K40" s="18">
        <v>82.7</v>
      </c>
      <c r="L40" s="18">
        <v>0</v>
      </c>
      <c r="M40" s="24">
        <f t="shared" si="11"/>
        <v>0</v>
      </c>
      <c r="N40" s="20">
        <v>45657</v>
      </c>
      <c r="O40" s="24">
        <v>109.6</v>
      </c>
      <c r="P40" s="24">
        <v>1025</v>
      </c>
      <c r="Q40" s="24" t="s">
        <v>74</v>
      </c>
      <c r="R40" s="27" t="s">
        <v>67</v>
      </c>
    </row>
    <row r="41" spans="1:18" ht="35.25" customHeight="1" x14ac:dyDescent="0.2">
      <c r="A41" s="64">
        <v>24</v>
      </c>
      <c r="B41" s="44" t="s">
        <v>22</v>
      </c>
      <c r="C41" s="11" t="s">
        <v>35</v>
      </c>
      <c r="D41" s="20">
        <v>43609</v>
      </c>
      <c r="E41" s="12">
        <v>28</v>
      </c>
      <c r="F41" s="18">
        <f t="shared" si="16"/>
        <v>415.3</v>
      </c>
      <c r="G41" s="12">
        <f t="shared" si="17"/>
        <v>8</v>
      </c>
      <c r="H41" s="12">
        <v>8</v>
      </c>
      <c r="I41" s="12">
        <v>0</v>
      </c>
      <c r="J41" s="18">
        <f t="shared" si="18"/>
        <v>415.3</v>
      </c>
      <c r="K41" s="18">
        <v>415.3</v>
      </c>
      <c r="L41" s="18">
        <v>0</v>
      </c>
      <c r="M41" s="24">
        <f t="shared" si="11"/>
        <v>0</v>
      </c>
      <c r="N41" s="20">
        <v>45657</v>
      </c>
      <c r="O41" s="24">
        <v>415.3</v>
      </c>
      <c r="P41" s="18" t="s">
        <v>58</v>
      </c>
      <c r="Q41" s="24" t="s">
        <v>58</v>
      </c>
      <c r="R41" s="27" t="s">
        <v>66</v>
      </c>
    </row>
    <row r="42" spans="1:18" ht="35.25" customHeight="1" x14ac:dyDescent="0.2">
      <c r="A42" s="64">
        <v>25</v>
      </c>
      <c r="B42" s="44" t="s">
        <v>23</v>
      </c>
      <c r="C42" s="11" t="s">
        <v>36</v>
      </c>
      <c r="D42" s="20">
        <v>43609</v>
      </c>
      <c r="E42" s="12">
        <v>17</v>
      </c>
      <c r="F42" s="18">
        <f t="shared" si="16"/>
        <v>294.7</v>
      </c>
      <c r="G42" s="12">
        <f t="shared" si="17"/>
        <v>11</v>
      </c>
      <c r="H42" s="12">
        <v>9</v>
      </c>
      <c r="I42" s="12">
        <v>2</v>
      </c>
      <c r="J42" s="18">
        <f t="shared" si="18"/>
        <v>294.7</v>
      </c>
      <c r="K42" s="18">
        <v>245.2</v>
      </c>
      <c r="L42" s="18">
        <v>49.5</v>
      </c>
      <c r="M42" s="24">
        <f t="shared" si="11"/>
        <v>49.5</v>
      </c>
      <c r="N42" s="20">
        <v>45657</v>
      </c>
      <c r="O42" s="24">
        <v>294.7</v>
      </c>
      <c r="P42" s="18" t="s">
        <v>58</v>
      </c>
      <c r="Q42" s="24" t="s">
        <v>58</v>
      </c>
      <c r="R42" s="27" t="s">
        <v>66</v>
      </c>
    </row>
    <row r="43" spans="1:18" ht="41.25" customHeight="1" x14ac:dyDescent="0.2">
      <c r="A43" s="64">
        <v>26</v>
      </c>
      <c r="B43" s="44" t="s">
        <v>48</v>
      </c>
      <c r="C43" s="11" t="s">
        <v>37</v>
      </c>
      <c r="D43" s="20">
        <v>43609</v>
      </c>
      <c r="E43" s="12">
        <v>13</v>
      </c>
      <c r="F43" s="18">
        <f t="shared" si="16"/>
        <v>147.4</v>
      </c>
      <c r="G43" s="12">
        <f t="shared" si="17"/>
        <v>3</v>
      </c>
      <c r="H43" s="12">
        <v>0</v>
      </c>
      <c r="I43" s="12">
        <v>3</v>
      </c>
      <c r="J43" s="18">
        <f t="shared" si="18"/>
        <v>147.4</v>
      </c>
      <c r="K43" s="18">
        <v>0</v>
      </c>
      <c r="L43" s="18">
        <v>147.4</v>
      </c>
      <c r="M43" s="24">
        <f t="shared" si="11"/>
        <v>147.4</v>
      </c>
      <c r="N43" s="20">
        <v>45657</v>
      </c>
      <c r="O43" s="24">
        <v>147.4</v>
      </c>
      <c r="P43" s="18" t="s">
        <v>58</v>
      </c>
      <c r="Q43" s="24" t="s">
        <v>58</v>
      </c>
      <c r="R43" s="27" t="s">
        <v>66</v>
      </c>
    </row>
    <row r="44" spans="1:18" ht="43.5" customHeight="1" x14ac:dyDescent="0.2">
      <c r="A44" s="64">
        <v>27</v>
      </c>
      <c r="B44" s="45" t="s">
        <v>24</v>
      </c>
      <c r="C44" s="16">
        <v>1967</v>
      </c>
      <c r="D44" s="22">
        <v>43698</v>
      </c>
      <c r="E44" s="15">
        <v>4</v>
      </c>
      <c r="F44" s="18">
        <f t="shared" si="16"/>
        <v>118.6</v>
      </c>
      <c r="G44" s="12">
        <f t="shared" si="17"/>
        <v>4</v>
      </c>
      <c r="H44" s="15">
        <v>0</v>
      </c>
      <c r="I44" s="15">
        <v>4</v>
      </c>
      <c r="J44" s="18">
        <f t="shared" si="18"/>
        <v>118.6</v>
      </c>
      <c r="K44" s="13">
        <v>0</v>
      </c>
      <c r="L44" s="13">
        <v>118.6</v>
      </c>
      <c r="M44" s="24">
        <f t="shared" si="11"/>
        <v>118.6</v>
      </c>
      <c r="N44" s="20">
        <v>45657</v>
      </c>
      <c r="O44" s="13">
        <v>118.6</v>
      </c>
      <c r="P44" s="18" t="s">
        <v>58</v>
      </c>
      <c r="Q44" s="24" t="s">
        <v>58</v>
      </c>
      <c r="R44" s="27" t="s">
        <v>66</v>
      </c>
    </row>
    <row r="45" spans="1:18" s="38" customFormat="1" ht="43.5" customHeight="1" x14ac:dyDescent="0.2">
      <c r="A45" s="82" t="s">
        <v>86</v>
      </c>
      <c r="B45" s="83"/>
      <c r="C45" s="83"/>
      <c r="D45" s="84"/>
      <c r="E45" s="43">
        <f>E39+E40+E41+E42+E43+E44</f>
        <v>137</v>
      </c>
      <c r="F45" s="40">
        <f t="shared" ref="F45:M45" si="19">F39+F40+F41+F42+F43+F44</f>
        <v>1636.5</v>
      </c>
      <c r="G45" s="43">
        <f t="shared" si="19"/>
        <v>58</v>
      </c>
      <c r="H45" s="43">
        <f t="shared" si="19"/>
        <v>39</v>
      </c>
      <c r="I45" s="43">
        <f t="shared" si="19"/>
        <v>19</v>
      </c>
      <c r="J45" s="40">
        <f t="shared" si="19"/>
        <v>1636.5</v>
      </c>
      <c r="K45" s="40">
        <f t="shared" si="19"/>
        <v>1096.7</v>
      </c>
      <c r="L45" s="40">
        <f t="shared" si="19"/>
        <v>539.80000000000007</v>
      </c>
      <c r="M45" s="40">
        <f t="shared" si="19"/>
        <v>539.80000000000007</v>
      </c>
      <c r="N45" s="35" t="s">
        <v>58</v>
      </c>
      <c r="O45" s="35" t="s">
        <v>58</v>
      </c>
      <c r="P45" s="35" t="s">
        <v>58</v>
      </c>
      <c r="Q45" s="35" t="s">
        <v>58</v>
      </c>
      <c r="R45" s="36" t="s">
        <v>58</v>
      </c>
    </row>
    <row r="46" spans="1:18" s="38" customFormat="1" ht="43.5" customHeight="1" x14ac:dyDescent="0.2">
      <c r="A46" s="52">
        <v>28</v>
      </c>
      <c r="B46" s="60" t="s">
        <v>43</v>
      </c>
      <c r="C46" s="16">
        <v>1960</v>
      </c>
      <c r="D46" s="22">
        <v>43698</v>
      </c>
      <c r="E46" s="15">
        <v>19</v>
      </c>
      <c r="F46" s="24">
        <f>J46</f>
        <v>230.89999999999998</v>
      </c>
      <c r="G46" s="12">
        <f>H46+I46</f>
        <v>5</v>
      </c>
      <c r="H46" s="15">
        <v>1</v>
      </c>
      <c r="I46" s="15">
        <v>4</v>
      </c>
      <c r="J46" s="24">
        <f>K46+L46</f>
        <v>230.89999999999998</v>
      </c>
      <c r="K46" s="13">
        <v>52.2</v>
      </c>
      <c r="L46" s="13">
        <v>178.7</v>
      </c>
      <c r="M46" s="24">
        <f>L46</f>
        <v>178.7</v>
      </c>
      <c r="N46" s="20">
        <v>46022</v>
      </c>
      <c r="O46" s="13">
        <v>233</v>
      </c>
      <c r="P46" s="24" t="s">
        <v>58</v>
      </c>
      <c r="Q46" s="24" t="s">
        <v>58</v>
      </c>
      <c r="R46" s="27" t="s">
        <v>66</v>
      </c>
    </row>
    <row r="47" spans="1:18" s="14" customFormat="1" ht="44.25" customHeight="1" x14ac:dyDescent="0.2">
      <c r="A47" s="64">
        <v>29</v>
      </c>
      <c r="B47" s="45" t="s">
        <v>25</v>
      </c>
      <c r="C47" s="16">
        <v>1957</v>
      </c>
      <c r="D47" s="22">
        <v>43775</v>
      </c>
      <c r="E47" s="15">
        <v>21</v>
      </c>
      <c r="F47" s="18">
        <f>J47</f>
        <v>323.89999999999998</v>
      </c>
      <c r="G47" s="12">
        <f>H47+I47</f>
        <v>6</v>
      </c>
      <c r="H47" s="15">
        <v>4</v>
      </c>
      <c r="I47" s="15">
        <v>2</v>
      </c>
      <c r="J47" s="18">
        <f>K47+L47</f>
        <v>323.89999999999998</v>
      </c>
      <c r="K47" s="13">
        <v>225.6</v>
      </c>
      <c r="L47" s="13">
        <v>98.3</v>
      </c>
      <c r="M47" s="24">
        <f t="shared" si="11"/>
        <v>98.3</v>
      </c>
      <c r="N47" s="19">
        <v>46022</v>
      </c>
      <c r="O47" s="13">
        <v>417.2</v>
      </c>
      <c r="P47" s="24">
        <v>937</v>
      </c>
      <c r="Q47" s="24" t="s">
        <v>71</v>
      </c>
      <c r="R47" s="27" t="s">
        <v>67</v>
      </c>
    </row>
    <row r="48" spans="1:18" s="14" customFormat="1" ht="44.25" customHeight="1" x14ac:dyDescent="0.2">
      <c r="A48" s="64">
        <v>30</v>
      </c>
      <c r="B48" s="17" t="s">
        <v>44</v>
      </c>
      <c r="C48" s="15">
        <v>1957</v>
      </c>
      <c r="D48" s="19">
        <v>43913</v>
      </c>
      <c r="E48" s="15">
        <v>22</v>
      </c>
      <c r="F48" s="18">
        <f t="shared" ref="F48" si="20">J48</f>
        <v>394.7</v>
      </c>
      <c r="G48" s="12">
        <f t="shared" ref="G48" si="21">H48+I48</f>
        <v>8</v>
      </c>
      <c r="H48" s="15">
        <v>8</v>
      </c>
      <c r="I48" s="15">
        <v>0</v>
      </c>
      <c r="J48" s="18">
        <f t="shared" ref="J48" si="22">K48+L48</f>
        <v>394.7</v>
      </c>
      <c r="K48" s="13">
        <v>394.7</v>
      </c>
      <c r="L48" s="13">
        <v>0</v>
      </c>
      <c r="M48" s="24">
        <f t="shared" si="11"/>
        <v>0</v>
      </c>
      <c r="N48" s="19">
        <v>46022</v>
      </c>
      <c r="O48" s="13">
        <v>411.5</v>
      </c>
      <c r="P48" s="18" t="s">
        <v>58</v>
      </c>
      <c r="Q48" s="24" t="s">
        <v>58</v>
      </c>
      <c r="R48" s="27" t="s">
        <v>66</v>
      </c>
    </row>
    <row r="49" spans="1:18" s="41" customFormat="1" ht="44.25" customHeight="1" x14ac:dyDescent="0.2">
      <c r="A49" s="82" t="s">
        <v>87</v>
      </c>
      <c r="B49" s="83"/>
      <c r="C49" s="83"/>
      <c r="D49" s="84"/>
      <c r="E49" s="39">
        <f>E46+E47+E48</f>
        <v>62</v>
      </c>
      <c r="F49" s="40">
        <f t="shared" ref="F49:M49" si="23">F46+F47+F48</f>
        <v>949.5</v>
      </c>
      <c r="G49" s="39">
        <f t="shared" si="23"/>
        <v>19</v>
      </c>
      <c r="H49" s="39">
        <f t="shared" si="23"/>
        <v>13</v>
      </c>
      <c r="I49" s="39">
        <f t="shared" si="23"/>
        <v>6</v>
      </c>
      <c r="J49" s="39">
        <f t="shared" si="23"/>
        <v>949.5</v>
      </c>
      <c r="K49" s="39">
        <f t="shared" si="23"/>
        <v>672.5</v>
      </c>
      <c r="L49" s="39">
        <f t="shared" si="23"/>
        <v>277</v>
      </c>
      <c r="M49" s="40">
        <f t="shared" si="23"/>
        <v>277</v>
      </c>
      <c r="N49" s="35" t="s">
        <v>58</v>
      </c>
      <c r="O49" s="35" t="s">
        <v>58</v>
      </c>
      <c r="P49" s="35" t="s">
        <v>58</v>
      </c>
      <c r="Q49" s="35" t="s">
        <v>58</v>
      </c>
      <c r="R49" s="36" t="s">
        <v>58</v>
      </c>
    </row>
    <row r="50" spans="1:18" s="41" customFormat="1" ht="44.25" customHeight="1" x14ac:dyDescent="0.2">
      <c r="A50" s="52">
        <v>31</v>
      </c>
      <c r="B50" s="60" t="s">
        <v>26</v>
      </c>
      <c r="C50" s="16">
        <v>1964</v>
      </c>
      <c r="D50" s="22">
        <v>43913</v>
      </c>
      <c r="E50" s="15">
        <v>105</v>
      </c>
      <c r="F50" s="24">
        <f>J50</f>
        <v>894</v>
      </c>
      <c r="G50" s="12">
        <f>H50+I50</f>
        <v>46</v>
      </c>
      <c r="H50" s="15">
        <v>44</v>
      </c>
      <c r="I50" s="15">
        <v>2</v>
      </c>
      <c r="J50" s="24">
        <f>K50+L50</f>
        <v>894</v>
      </c>
      <c r="K50" s="13">
        <v>809.4</v>
      </c>
      <c r="L50" s="13">
        <v>84.6</v>
      </c>
      <c r="M50" s="24">
        <f>L50</f>
        <v>84.6</v>
      </c>
      <c r="N50" s="19">
        <v>46387</v>
      </c>
      <c r="O50" s="13">
        <v>1527.8</v>
      </c>
      <c r="P50" s="24">
        <v>1692</v>
      </c>
      <c r="Q50" s="24" t="s">
        <v>72</v>
      </c>
      <c r="R50" s="27" t="s">
        <v>67</v>
      </c>
    </row>
    <row r="51" spans="1:18" s="41" customFormat="1" ht="44.25" customHeight="1" x14ac:dyDescent="0.2">
      <c r="A51" s="33">
        <v>32</v>
      </c>
      <c r="B51" s="44" t="s">
        <v>27</v>
      </c>
      <c r="C51" s="15">
        <v>1965</v>
      </c>
      <c r="D51" s="19">
        <v>43913</v>
      </c>
      <c r="E51" s="15">
        <v>53</v>
      </c>
      <c r="F51" s="24">
        <f>J51</f>
        <v>867.99</v>
      </c>
      <c r="G51" s="12">
        <f>H51+I51</f>
        <v>32</v>
      </c>
      <c r="H51" s="15">
        <v>25</v>
      </c>
      <c r="I51" s="15">
        <v>7</v>
      </c>
      <c r="J51" s="18">
        <f>K51+L51</f>
        <v>867.99</v>
      </c>
      <c r="K51" s="13">
        <v>504</v>
      </c>
      <c r="L51" s="13">
        <v>363.99</v>
      </c>
      <c r="M51" s="24">
        <f>L51</f>
        <v>363.99</v>
      </c>
      <c r="N51" s="19">
        <v>46387</v>
      </c>
      <c r="O51" s="13">
        <v>844.3</v>
      </c>
      <c r="P51" s="24">
        <v>1588</v>
      </c>
      <c r="Q51" s="24" t="s">
        <v>68</v>
      </c>
      <c r="R51" s="27" t="s">
        <v>67</v>
      </c>
    </row>
    <row r="52" spans="1:18" s="42" customFormat="1" ht="36" customHeight="1" x14ac:dyDescent="0.25">
      <c r="A52" s="66" t="s">
        <v>88</v>
      </c>
      <c r="B52" s="67"/>
      <c r="C52" s="67"/>
      <c r="D52" s="68"/>
      <c r="E52" s="39">
        <f>E50+E51</f>
        <v>158</v>
      </c>
      <c r="F52" s="40">
        <f t="shared" ref="F52:M52" si="24">F50+F51</f>
        <v>1761.99</v>
      </c>
      <c r="G52" s="39">
        <f t="shared" si="24"/>
        <v>78</v>
      </c>
      <c r="H52" s="39">
        <f t="shared" si="24"/>
        <v>69</v>
      </c>
      <c r="I52" s="39">
        <f t="shared" si="24"/>
        <v>9</v>
      </c>
      <c r="J52" s="39">
        <f t="shared" si="24"/>
        <v>1761.99</v>
      </c>
      <c r="K52" s="39">
        <f t="shared" si="24"/>
        <v>1313.4</v>
      </c>
      <c r="L52" s="39">
        <f t="shared" si="24"/>
        <v>448.59000000000003</v>
      </c>
      <c r="M52" s="40">
        <f t="shared" si="24"/>
        <v>448.59000000000003</v>
      </c>
      <c r="N52" s="35" t="s">
        <v>58</v>
      </c>
      <c r="O52" s="35" t="s">
        <v>58</v>
      </c>
      <c r="P52" s="35" t="s">
        <v>58</v>
      </c>
      <c r="Q52" s="35" t="s">
        <v>58</v>
      </c>
      <c r="R52" s="36" t="s">
        <v>58</v>
      </c>
    </row>
    <row r="53" spans="1:18" s="42" customFormat="1" ht="51" customHeight="1" x14ac:dyDescent="0.25">
      <c r="A53" s="52">
        <v>33</v>
      </c>
      <c r="B53" s="53" t="s">
        <v>109</v>
      </c>
      <c r="C53" s="15">
        <v>1952</v>
      </c>
      <c r="D53" s="19">
        <v>44000</v>
      </c>
      <c r="E53" s="15">
        <v>27</v>
      </c>
      <c r="F53" s="24">
        <f>J53</f>
        <v>371.7</v>
      </c>
      <c r="G53" s="12">
        <f>H53+I53</f>
        <v>8</v>
      </c>
      <c r="H53" s="15">
        <v>8</v>
      </c>
      <c r="I53" s="15">
        <v>0</v>
      </c>
      <c r="J53" s="24">
        <f>K53+L53</f>
        <v>371.7</v>
      </c>
      <c r="K53" s="13">
        <v>371.7</v>
      </c>
      <c r="L53" s="13">
        <v>0</v>
      </c>
      <c r="M53" s="13">
        <v>0</v>
      </c>
      <c r="N53" s="19">
        <v>46752</v>
      </c>
      <c r="O53" s="13">
        <v>371.7</v>
      </c>
      <c r="P53" s="24">
        <v>904</v>
      </c>
      <c r="Q53" s="24" t="s">
        <v>103</v>
      </c>
      <c r="R53" s="27" t="s">
        <v>67</v>
      </c>
    </row>
    <row r="54" spans="1:18" s="42" customFormat="1" ht="36" customHeight="1" x14ac:dyDescent="0.2">
      <c r="A54" s="64">
        <v>34</v>
      </c>
      <c r="B54" s="45" t="s">
        <v>102</v>
      </c>
      <c r="C54" s="15">
        <v>1905</v>
      </c>
      <c r="D54" s="19">
        <v>44000</v>
      </c>
      <c r="E54" s="15">
        <v>11</v>
      </c>
      <c r="F54" s="24">
        <f>J54</f>
        <v>130</v>
      </c>
      <c r="G54" s="12">
        <f>H54+I54</f>
        <v>4</v>
      </c>
      <c r="H54" s="15">
        <v>1</v>
      </c>
      <c r="I54" s="15">
        <v>3</v>
      </c>
      <c r="J54" s="24">
        <f>K54+L54</f>
        <v>130</v>
      </c>
      <c r="K54" s="13">
        <v>35.1</v>
      </c>
      <c r="L54" s="13">
        <v>94.9</v>
      </c>
      <c r="M54" s="13">
        <v>94.9</v>
      </c>
      <c r="N54" s="19">
        <v>46752</v>
      </c>
      <c r="O54" s="13">
        <v>191.3</v>
      </c>
      <c r="P54" s="24" t="s">
        <v>58</v>
      </c>
      <c r="Q54" s="24" t="s">
        <v>58</v>
      </c>
      <c r="R54" s="27" t="s">
        <v>66</v>
      </c>
    </row>
    <row r="55" spans="1:18" s="42" customFormat="1" ht="45.75" customHeight="1" x14ac:dyDescent="0.2">
      <c r="A55" s="64">
        <v>35</v>
      </c>
      <c r="B55" s="45" t="s">
        <v>105</v>
      </c>
      <c r="C55" s="15">
        <v>1957</v>
      </c>
      <c r="D55" s="19">
        <v>44106</v>
      </c>
      <c r="E55" s="15">
        <v>21</v>
      </c>
      <c r="F55" s="24">
        <f>J55</f>
        <v>425.70000000000005</v>
      </c>
      <c r="G55" s="12">
        <f>H55+I55</f>
        <v>8</v>
      </c>
      <c r="H55" s="15">
        <v>5</v>
      </c>
      <c r="I55" s="15">
        <v>3</v>
      </c>
      <c r="J55" s="24">
        <f>K55+L55</f>
        <v>425.70000000000005</v>
      </c>
      <c r="K55" s="13">
        <v>250.3</v>
      </c>
      <c r="L55" s="13">
        <v>175.4</v>
      </c>
      <c r="M55" s="13">
        <v>0</v>
      </c>
      <c r="N55" s="19">
        <v>46752</v>
      </c>
      <c r="O55" s="13">
        <v>426.1</v>
      </c>
      <c r="P55" s="24">
        <v>965</v>
      </c>
      <c r="Q55" s="57" t="s">
        <v>104</v>
      </c>
      <c r="R55" s="27" t="s">
        <v>67</v>
      </c>
    </row>
    <row r="56" spans="1:18" ht="30" x14ac:dyDescent="0.2">
      <c r="A56" s="64">
        <v>36</v>
      </c>
      <c r="B56" s="45" t="s">
        <v>45</v>
      </c>
      <c r="C56" s="15">
        <v>1920</v>
      </c>
      <c r="D56" s="19">
        <v>44027</v>
      </c>
      <c r="E56" s="15">
        <v>4</v>
      </c>
      <c r="F56" s="24">
        <f t="shared" ref="F56:F59" si="25">J56</f>
        <v>54.3</v>
      </c>
      <c r="G56" s="12">
        <f t="shared" ref="G56:G59" si="26">H56+I56</f>
        <v>2</v>
      </c>
      <c r="H56" s="15">
        <v>2</v>
      </c>
      <c r="I56" s="15">
        <v>0</v>
      </c>
      <c r="J56" s="18">
        <f t="shared" ref="J56:J59" si="27">K56+L56</f>
        <v>54.3</v>
      </c>
      <c r="K56" s="13">
        <v>0</v>
      </c>
      <c r="L56" s="13">
        <v>54.3</v>
      </c>
      <c r="M56" s="24">
        <f>L56</f>
        <v>54.3</v>
      </c>
      <c r="N56" s="19">
        <v>46752</v>
      </c>
      <c r="O56" s="13">
        <v>120</v>
      </c>
      <c r="P56" s="18" t="s">
        <v>58</v>
      </c>
      <c r="Q56" s="24" t="s">
        <v>58</v>
      </c>
      <c r="R56" s="27" t="s">
        <v>66</v>
      </c>
    </row>
    <row r="57" spans="1:18" ht="30" x14ac:dyDescent="0.2">
      <c r="A57" s="64">
        <v>37</v>
      </c>
      <c r="B57" s="45" t="s">
        <v>46</v>
      </c>
      <c r="C57" s="15">
        <v>1920</v>
      </c>
      <c r="D57" s="19">
        <v>44106</v>
      </c>
      <c r="E57" s="15">
        <v>1</v>
      </c>
      <c r="F57" s="24">
        <f t="shared" si="25"/>
        <v>14.7</v>
      </c>
      <c r="G57" s="12">
        <f t="shared" si="26"/>
        <v>1</v>
      </c>
      <c r="H57" s="15">
        <v>1</v>
      </c>
      <c r="I57" s="15">
        <v>0</v>
      </c>
      <c r="J57" s="18">
        <f t="shared" si="27"/>
        <v>14.7</v>
      </c>
      <c r="K57" s="13">
        <v>14.7</v>
      </c>
      <c r="L57" s="13">
        <v>0</v>
      </c>
      <c r="M57" s="24">
        <f>L57</f>
        <v>0</v>
      </c>
      <c r="N57" s="19">
        <v>46752</v>
      </c>
      <c r="O57" s="13">
        <v>85</v>
      </c>
      <c r="P57" s="18" t="s">
        <v>58</v>
      </c>
      <c r="Q57" s="24" t="s">
        <v>58</v>
      </c>
      <c r="R57" s="27" t="s">
        <v>66</v>
      </c>
    </row>
    <row r="58" spans="1:18" ht="45" x14ac:dyDescent="0.2">
      <c r="A58" s="64">
        <v>38</v>
      </c>
      <c r="B58" s="53" t="s">
        <v>49</v>
      </c>
      <c r="C58" s="15">
        <v>1935</v>
      </c>
      <c r="D58" s="19">
        <v>44144</v>
      </c>
      <c r="E58" s="15">
        <v>25</v>
      </c>
      <c r="F58" s="24">
        <f t="shared" si="25"/>
        <v>433.20000000000005</v>
      </c>
      <c r="G58" s="12">
        <f t="shared" si="26"/>
        <v>8</v>
      </c>
      <c r="H58" s="15">
        <v>5</v>
      </c>
      <c r="I58" s="15">
        <v>3</v>
      </c>
      <c r="J58" s="24">
        <f t="shared" si="27"/>
        <v>433.20000000000005</v>
      </c>
      <c r="K58" s="15">
        <v>296.10000000000002</v>
      </c>
      <c r="L58" s="15">
        <v>137.1</v>
      </c>
      <c r="M58" s="24">
        <f>L58</f>
        <v>137.1</v>
      </c>
      <c r="N58" s="19">
        <v>46752</v>
      </c>
      <c r="O58" s="13">
        <v>439.1</v>
      </c>
      <c r="P58" s="24">
        <v>562</v>
      </c>
      <c r="Q58" s="24" t="s">
        <v>64</v>
      </c>
      <c r="R58" s="27" t="s">
        <v>67</v>
      </c>
    </row>
    <row r="59" spans="1:18" ht="45" x14ac:dyDescent="0.2">
      <c r="A59" s="64">
        <v>39</v>
      </c>
      <c r="B59" s="46" t="s">
        <v>75</v>
      </c>
      <c r="C59" s="15">
        <v>1964</v>
      </c>
      <c r="D59" s="19">
        <v>44106</v>
      </c>
      <c r="E59" s="15">
        <v>34</v>
      </c>
      <c r="F59" s="24">
        <f t="shared" si="25"/>
        <v>456.6</v>
      </c>
      <c r="G59" s="12">
        <f t="shared" si="26"/>
        <v>12</v>
      </c>
      <c r="H59" s="15">
        <v>10</v>
      </c>
      <c r="I59" s="15">
        <v>2</v>
      </c>
      <c r="J59" s="24">
        <f t="shared" si="27"/>
        <v>456.6</v>
      </c>
      <c r="K59" s="13">
        <v>384.1</v>
      </c>
      <c r="L59" s="13">
        <v>72.5</v>
      </c>
      <c r="M59" s="24">
        <f>L59</f>
        <v>72.5</v>
      </c>
      <c r="N59" s="19">
        <v>46752</v>
      </c>
      <c r="O59" s="15">
        <v>457.3</v>
      </c>
      <c r="P59" s="13">
        <v>1080</v>
      </c>
      <c r="Q59" s="15" t="s">
        <v>76</v>
      </c>
      <c r="R59" s="27" t="s">
        <v>67</v>
      </c>
    </row>
    <row r="60" spans="1:18" ht="33.75" customHeight="1" x14ac:dyDescent="0.2">
      <c r="A60" s="66" t="s">
        <v>89</v>
      </c>
      <c r="B60" s="67"/>
      <c r="C60" s="67"/>
      <c r="D60" s="68"/>
      <c r="E60" s="39">
        <f>E53+E54+E55+E56+E57+E58+E59</f>
        <v>123</v>
      </c>
      <c r="F60" s="40">
        <f t="shared" ref="F60:M60" si="28">F53+F54+F55+F56+F57+F58+F59</f>
        <v>1886.2000000000003</v>
      </c>
      <c r="G60" s="39">
        <f t="shared" si="28"/>
        <v>43</v>
      </c>
      <c r="H60" s="39">
        <f t="shared" si="28"/>
        <v>32</v>
      </c>
      <c r="I60" s="39">
        <f t="shared" si="28"/>
        <v>11</v>
      </c>
      <c r="J60" s="39">
        <f t="shared" si="28"/>
        <v>1886.2000000000003</v>
      </c>
      <c r="K60" s="39">
        <f t="shared" si="28"/>
        <v>1352</v>
      </c>
      <c r="L60" s="39">
        <f t="shared" si="28"/>
        <v>534.20000000000005</v>
      </c>
      <c r="M60" s="40">
        <f t="shared" si="28"/>
        <v>358.79999999999995</v>
      </c>
      <c r="N60" s="35" t="s">
        <v>58</v>
      </c>
      <c r="O60" s="35" t="s">
        <v>58</v>
      </c>
      <c r="P60" s="35" t="s">
        <v>58</v>
      </c>
      <c r="Q60" s="35" t="s">
        <v>58</v>
      </c>
      <c r="R60" s="36" t="s">
        <v>58</v>
      </c>
    </row>
    <row r="61" spans="1:18" ht="30" x14ac:dyDescent="0.2">
      <c r="A61" s="51">
        <v>40</v>
      </c>
      <c r="B61" s="54" t="s">
        <v>90</v>
      </c>
      <c r="C61" s="55">
        <v>1960</v>
      </c>
      <c r="D61" s="56">
        <v>43922</v>
      </c>
      <c r="E61" s="15">
        <v>309</v>
      </c>
      <c r="F61" s="24">
        <f t="shared" ref="F61:F69" si="29">J61</f>
        <v>2540.8000000000002</v>
      </c>
      <c r="G61" s="12">
        <f t="shared" ref="G61:G69" si="30">H61+I61</f>
        <v>161</v>
      </c>
      <c r="H61" s="15">
        <v>131</v>
      </c>
      <c r="I61" s="15">
        <v>30</v>
      </c>
      <c r="J61" s="24">
        <f t="shared" ref="J61:J69" si="31">K61+L61</f>
        <v>2540.8000000000002</v>
      </c>
      <c r="K61" s="15">
        <v>2167.5</v>
      </c>
      <c r="L61" s="15">
        <v>373.3</v>
      </c>
      <c r="M61" s="13">
        <v>840</v>
      </c>
      <c r="N61" s="19">
        <v>47118</v>
      </c>
      <c r="O61" s="61">
        <v>3163.1</v>
      </c>
      <c r="P61" s="24" t="s">
        <v>58</v>
      </c>
      <c r="Q61" s="24" t="s">
        <v>58</v>
      </c>
      <c r="R61" s="27" t="s">
        <v>66</v>
      </c>
    </row>
    <row r="62" spans="1:18" ht="30" x14ac:dyDescent="0.2">
      <c r="A62" s="65">
        <v>41</v>
      </c>
      <c r="B62" s="53" t="s">
        <v>91</v>
      </c>
      <c r="C62" s="15">
        <v>1954</v>
      </c>
      <c r="D62" s="19">
        <v>44285</v>
      </c>
      <c r="E62" s="15">
        <v>21</v>
      </c>
      <c r="F62" s="24">
        <f t="shared" si="29"/>
        <v>481.7</v>
      </c>
      <c r="G62" s="12">
        <f t="shared" si="30"/>
        <v>8</v>
      </c>
      <c r="H62" s="15">
        <v>8</v>
      </c>
      <c r="I62" s="15">
        <v>0</v>
      </c>
      <c r="J62" s="24">
        <f t="shared" si="31"/>
        <v>481.7</v>
      </c>
      <c r="K62" s="15">
        <v>481.7</v>
      </c>
      <c r="L62" s="13">
        <v>0</v>
      </c>
      <c r="M62" s="13">
        <v>0</v>
      </c>
      <c r="N62" s="19">
        <v>47118</v>
      </c>
      <c r="O62" s="62">
        <v>481.1</v>
      </c>
      <c r="P62" s="24" t="s">
        <v>58</v>
      </c>
      <c r="Q62" s="24" t="s">
        <v>58</v>
      </c>
      <c r="R62" s="27" t="s">
        <v>66</v>
      </c>
    </row>
    <row r="63" spans="1:18" ht="45" x14ac:dyDescent="0.2">
      <c r="A63" s="65">
        <v>42</v>
      </c>
      <c r="B63" s="53" t="s">
        <v>92</v>
      </c>
      <c r="C63" s="15">
        <v>1951</v>
      </c>
      <c r="D63" s="19">
        <v>44347</v>
      </c>
      <c r="E63" s="15">
        <v>22</v>
      </c>
      <c r="F63" s="24">
        <f t="shared" si="29"/>
        <v>352.1</v>
      </c>
      <c r="G63" s="12">
        <f t="shared" si="30"/>
        <v>9</v>
      </c>
      <c r="H63" s="15">
        <v>8</v>
      </c>
      <c r="I63" s="15">
        <v>1</v>
      </c>
      <c r="J63" s="24">
        <f t="shared" si="31"/>
        <v>352.1</v>
      </c>
      <c r="K63" s="15">
        <v>308.60000000000002</v>
      </c>
      <c r="L63" s="15">
        <v>43.5</v>
      </c>
      <c r="M63" s="13">
        <v>43.5</v>
      </c>
      <c r="N63" s="19">
        <v>47118</v>
      </c>
      <c r="O63" s="15">
        <v>407.4</v>
      </c>
      <c r="P63" s="15">
        <v>951</v>
      </c>
      <c r="Q63" s="15" t="s">
        <v>93</v>
      </c>
      <c r="R63" s="27" t="s">
        <v>67</v>
      </c>
    </row>
    <row r="64" spans="1:18" ht="45" x14ac:dyDescent="0.2">
      <c r="A64" s="65">
        <v>43</v>
      </c>
      <c r="B64" s="53" t="s">
        <v>94</v>
      </c>
      <c r="C64" s="15">
        <v>1950</v>
      </c>
      <c r="D64" s="19">
        <v>44347</v>
      </c>
      <c r="E64" s="15">
        <v>30</v>
      </c>
      <c r="F64" s="24">
        <f t="shared" si="29"/>
        <v>461</v>
      </c>
      <c r="G64" s="12">
        <f t="shared" si="30"/>
        <v>11</v>
      </c>
      <c r="H64" s="15">
        <v>9</v>
      </c>
      <c r="I64" s="15">
        <v>2</v>
      </c>
      <c r="J64" s="24">
        <f t="shared" si="31"/>
        <v>461</v>
      </c>
      <c r="K64" s="15">
        <v>370.3</v>
      </c>
      <c r="L64" s="15">
        <v>90.7</v>
      </c>
      <c r="M64" s="13">
        <v>90.7</v>
      </c>
      <c r="N64" s="19">
        <v>47118</v>
      </c>
      <c r="O64" s="61">
        <v>514.20000000000005</v>
      </c>
      <c r="P64" s="15">
        <v>1914</v>
      </c>
      <c r="Q64" s="63" t="s">
        <v>95</v>
      </c>
      <c r="R64" s="27" t="s">
        <v>67</v>
      </c>
    </row>
    <row r="65" spans="1:18" ht="45" x14ac:dyDescent="0.2">
      <c r="A65" s="65">
        <v>44</v>
      </c>
      <c r="B65" s="53" t="s">
        <v>96</v>
      </c>
      <c r="C65" s="15">
        <v>1957</v>
      </c>
      <c r="D65" s="19">
        <v>44403</v>
      </c>
      <c r="E65" s="15">
        <v>37</v>
      </c>
      <c r="F65" s="24">
        <f t="shared" si="29"/>
        <v>407</v>
      </c>
      <c r="G65" s="12">
        <f t="shared" si="30"/>
        <v>9</v>
      </c>
      <c r="H65" s="15">
        <v>8</v>
      </c>
      <c r="I65" s="15">
        <v>1</v>
      </c>
      <c r="J65" s="24">
        <f t="shared" si="31"/>
        <v>407</v>
      </c>
      <c r="K65" s="15">
        <v>357.1</v>
      </c>
      <c r="L65" s="15">
        <v>49.9</v>
      </c>
      <c r="M65" s="13">
        <v>49.9</v>
      </c>
      <c r="N65" s="19">
        <v>47118</v>
      </c>
      <c r="O65" s="15">
        <v>420.6</v>
      </c>
      <c r="P65" s="15">
        <v>1433</v>
      </c>
      <c r="Q65" s="15" t="s">
        <v>97</v>
      </c>
      <c r="R65" s="27" t="s">
        <v>67</v>
      </c>
    </row>
    <row r="66" spans="1:18" ht="30" x14ac:dyDescent="0.2">
      <c r="A66" s="65">
        <v>45</v>
      </c>
      <c r="B66" s="53" t="s">
        <v>98</v>
      </c>
      <c r="C66" s="15">
        <v>1940</v>
      </c>
      <c r="D66" s="19">
        <v>44403</v>
      </c>
      <c r="E66" s="15">
        <v>23</v>
      </c>
      <c r="F66" s="24">
        <f t="shared" si="29"/>
        <v>492.9</v>
      </c>
      <c r="G66" s="12">
        <f t="shared" si="30"/>
        <v>8</v>
      </c>
      <c r="H66" s="15">
        <v>4</v>
      </c>
      <c r="I66" s="15">
        <v>4</v>
      </c>
      <c r="J66" s="24">
        <f t="shared" si="31"/>
        <v>492.9</v>
      </c>
      <c r="K66" s="15">
        <v>245.4</v>
      </c>
      <c r="L66" s="15">
        <v>247.5</v>
      </c>
      <c r="M66" s="13">
        <v>247.5</v>
      </c>
      <c r="N66" s="19">
        <v>47118</v>
      </c>
      <c r="O66" s="15">
        <v>495.3</v>
      </c>
      <c r="P66" s="24" t="s">
        <v>58</v>
      </c>
      <c r="Q66" s="24" t="s">
        <v>58</v>
      </c>
      <c r="R66" s="27" t="s">
        <v>66</v>
      </c>
    </row>
    <row r="67" spans="1:18" ht="30" x14ac:dyDescent="0.2">
      <c r="A67" s="65">
        <v>46</v>
      </c>
      <c r="B67" s="53" t="s">
        <v>99</v>
      </c>
      <c r="C67" s="15">
        <v>1939</v>
      </c>
      <c r="D67" s="19">
        <v>44403</v>
      </c>
      <c r="E67" s="15">
        <v>17</v>
      </c>
      <c r="F67" s="24">
        <f t="shared" si="29"/>
        <v>404.1</v>
      </c>
      <c r="G67" s="12">
        <f t="shared" si="30"/>
        <v>8</v>
      </c>
      <c r="H67" s="15">
        <v>6</v>
      </c>
      <c r="I67" s="15">
        <v>2</v>
      </c>
      <c r="J67" s="24">
        <f t="shared" si="31"/>
        <v>404.1</v>
      </c>
      <c r="K67" s="15">
        <v>286.8</v>
      </c>
      <c r="L67" s="15">
        <v>117.3</v>
      </c>
      <c r="M67" s="13">
        <v>117.3</v>
      </c>
      <c r="N67" s="19">
        <v>47118</v>
      </c>
      <c r="O67" s="15">
        <v>471.5</v>
      </c>
      <c r="P67" s="24" t="s">
        <v>58</v>
      </c>
      <c r="Q67" s="24" t="s">
        <v>58</v>
      </c>
      <c r="R67" s="27" t="s">
        <v>66</v>
      </c>
    </row>
    <row r="68" spans="1:18" ht="45" x14ac:dyDescent="0.2">
      <c r="A68" s="65">
        <v>47</v>
      </c>
      <c r="B68" s="53" t="s">
        <v>100</v>
      </c>
      <c r="C68" s="15">
        <v>1935</v>
      </c>
      <c r="D68" s="19">
        <v>44403</v>
      </c>
      <c r="E68" s="15">
        <v>14</v>
      </c>
      <c r="F68" s="24">
        <f t="shared" si="29"/>
        <v>353.70000000000005</v>
      </c>
      <c r="G68" s="12">
        <f t="shared" si="30"/>
        <v>6</v>
      </c>
      <c r="H68" s="15">
        <v>5</v>
      </c>
      <c r="I68" s="15">
        <v>1</v>
      </c>
      <c r="J68" s="24">
        <f t="shared" si="31"/>
        <v>353.70000000000005</v>
      </c>
      <c r="K68" s="15">
        <v>266.3</v>
      </c>
      <c r="L68" s="15">
        <v>87.4</v>
      </c>
      <c r="M68" s="13">
        <v>87.4</v>
      </c>
      <c r="N68" s="19">
        <v>47118</v>
      </c>
      <c r="O68" s="15">
        <v>353.7</v>
      </c>
      <c r="P68" s="15">
        <v>676</v>
      </c>
      <c r="Q68" s="15" t="s">
        <v>101</v>
      </c>
      <c r="R68" s="27" t="s">
        <v>67</v>
      </c>
    </row>
    <row r="69" spans="1:18" ht="30" x14ac:dyDescent="0.2">
      <c r="A69" s="65">
        <v>48</v>
      </c>
      <c r="B69" s="53" t="s">
        <v>106</v>
      </c>
      <c r="C69" s="15">
        <v>1916</v>
      </c>
      <c r="D69" s="58">
        <v>44441</v>
      </c>
      <c r="E69" s="15">
        <v>16</v>
      </c>
      <c r="F69" s="24">
        <f t="shared" si="29"/>
        <v>165.6</v>
      </c>
      <c r="G69" s="12">
        <f t="shared" si="30"/>
        <v>7</v>
      </c>
      <c r="H69" s="15">
        <v>6</v>
      </c>
      <c r="I69" s="15">
        <v>1</v>
      </c>
      <c r="J69" s="24">
        <f t="shared" si="31"/>
        <v>165.6</v>
      </c>
      <c r="K69" s="15">
        <v>149.19999999999999</v>
      </c>
      <c r="L69" s="15">
        <v>16.399999999999999</v>
      </c>
      <c r="M69" s="13">
        <v>28</v>
      </c>
      <c r="N69" s="19">
        <v>47118</v>
      </c>
      <c r="O69" s="15">
        <v>166.3</v>
      </c>
      <c r="P69" s="24" t="s">
        <v>58</v>
      </c>
      <c r="Q69" s="24" t="s">
        <v>58</v>
      </c>
      <c r="R69" s="27" t="s">
        <v>66</v>
      </c>
    </row>
    <row r="70" spans="1:18" ht="26.25" customHeight="1" x14ac:dyDescent="0.2">
      <c r="A70" s="66" t="s">
        <v>107</v>
      </c>
      <c r="B70" s="67"/>
      <c r="C70" s="67"/>
      <c r="D70" s="68"/>
      <c r="E70" s="39">
        <f>E61+E62+E63+E64+E65+E66+E67+E68+E69</f>
        <v>489</v>
      </c>
      <c r="F70" s="40">
        <f t="shared" ref="F70:M70" si="32">F61+F62+F63+F64+F65+F66+F67+F68+F69</f>
        <v>5658.9000000000005</v>
      </c>
      <c r="G70" s="39">
        <f t="shared" si="32"/>
        <v>227</v>
      </c>
      <c r="H70" s="39">
        <f t="shared" si="32"/>
        <v>185</v>
      </c>
      <c r="I70" s="39">
        <f t="shared" si="32"/>
        <v>42</v>
      </c>
      <c r="J70" s="40">
        <f t="shared" si="32"/>
        <v>5658.9000000000005</v>
      </c>
      <c r="K70" s="40">
        <f t="shared" si="32"/>
        <v>4632.8999999999996</v>
      </c>
      <c r="L70" s="40">
        <f t="shared" si="32"/>
        <v>1026</v>
      </c>
      <c r="M70" s="40">
        <f t="shared" si="32"/>
        <v>1504.3000000000002</v>
      </c>
      <c r="N70" s="35" t="s">
        <v>58</v>
      </c>
      <c r="O70" s="35" t="s">
        <v>58</v>
      </c>
      <c r="P70" s="35" t="s">
        <v>58</v>
      </c>
      <c r="Q70" s="36" t="s">
        <v>58</v>
      </c>
      <c r="R70" s="59" t="s">
        <v>58</v>
      </c>
    </row>
  </sheetData>
  <mergeCells count="71">
    <mergeCell ref="A70:D70"/>
    <mergeCell ref="P18:P19"/>
    <mergeCell ref="Q18:Q19"/>
    <mergeCell ref="R18:R19"/>
    <mergeCell ref="C12:C13"/>
    <mergeCell ref="P14:P15"/>
    <mergeCell ref="Q14:Q15"/>
    <mergeCell ref="R14:R15"/>
    <mergeCell ref="N16:N17"/>
    <mergeCell ref="O16:O17"/>
    <mergeCell ref="P16:P17"/>
    <mergeCell ref="Q16:Q17"/>
    <mergeCell ref="R16:R17"/>
    <mergeCell ref="N18:N19"/>
    <mergeCell ref="O18:O19"/>
    <mergeCell ref="O14:O15"/>
    <mergeCell ref="P10:P11"/>
    <mergeCell ref="Q10:Q11"/>
    <mergeCell ref="R10:R11"/>
    <mergeCell ref="O12:O13"/>
    <mergeCell ref="P12:P13"/>
    <mergeCell ref="Q12:Q13"/>
    <mergeCell ref="R12:R13"/>
    <mergeCell ref="O10:O11"/>
    <mergeCell ref="A52:D52"/>
    <mergeCell ref="A38:D38"/>
    <mergeCell ref="A25:D25"/>
    <mergeCell ref="A18:A19"/>
    <mergeCell ref="B18:B19"/>
    <mergeCell ref="C18:C19"/>
    <mergeCell ref="D18:D19"/>
    <mergeCell ref="A14:A15"/>
    <mergeCell ref="B14:B15"/>
    <mergeCell ref="C14:C15"/>
    <mergeCell ref="D14:D15"/>
    <mergeCell ref="A16:A17"/>
    <mergeCell ref="D10:D11"/>
    <mergeCell ref="B16:B17"/>
    <mergeCell ref="C16:C17"/>
    <mergeCell ref="D16:D17"/>
    <mergeCell ref="N10:N11"/>
    <mergeCell ref="N12:N13"/>
    <mergeCell ref="N14:N15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60:D60"/>
    <mergeCell ref="A3:R3"/>
    <mergeCell ref="E4:F6"/>
    <mergeCell ref="J4:L4"/>
    <mergeCell ref="G4:I4"/>
    <mergeCell ref="A4:A7"/>
    <mergeCell ref="A33:D33"/>
    <mergeCell ref="A49:D49"/>
    <mergeCell ref="A45:D45"/>
    <mergeCell ref="A9:D9"/>
    <mergeCell ref="A10:A11"/>
    <mergeCell ref="A12:A13"/>
    <mergeCell ref="B10:B11"/>
    <mergeCell ref="C10:C11"/>
    <mergeCell ref="B12:B13"/>
    <mergeCell ref="D12:D13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2022-01-17T05:31:02Z</cp:lastPrinted>
  <dcterms:created xsi:type="dcterms:W3CDTF">2017-11-30T07:28:58Z</dcterms:created>
  <dcterms:modified xsi:type="dcterms:W3CDTF">2022-04-22T08:50:36Z</dcterms:modified>
</cp:coreProperties>
</file>